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KSC\Desktop\KSCファイル\230523_4種リーグ前期3部D組南西毛ブロック(最終日結果）\"/>
    </mc:Choice>
  </mc:AlternateContent>
  <xr:revisionPtr revIDLastSave="0" documentId="13_ncr:1_{345C605D-20FF-4584-A7C8-F6D26CDB17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リーグ表U-12" sheetId="8" r:id="rId1"/>
  </sheets>
  <calcPr calcId="191029"/>
</workbook>
</file>

<file path=xl/calcChain.xml><?xml version="1.0" encoding="utf-8"?>
<calcChain xmlns="http://schemas.openxmlformats.org/spreadsheetml/2006/main">
  <c r="AQ1" i="8" l="1"/>
  <c r="S17" i="8"/>
  <c r="U17" i="8"/>
  <c r="AA11" i="8"/>
  <c r="Y11" i="8"/>
  <c r="J11" i="8"/>
  <c r="U9" i="8"/>
  <c r="S9" i="8"/>
  <c r="X13" i="8"/>
  <c r="V13" i="8"/>
  <c r="R9" i="8"/>
  <c r="P9" i="8"/>
  <c r="L11" i="8"/>
  <c r="X9" i="8"/>
  <c r="V9" i="8"/>
  <c r="R11" i="8"/>
  <c r="P11" i="8"/>
  <c r="X19" i="8"/>
  <c r="V19" i="8"/>
  <c r="X17" i="8"/>
  <c r="V17" i="8"/>
  <c r="AA21" i="8"/>
  <c r="Y21" i="8"/>
  <c r="R13" i="8"/>
  <c r="P13" i="8"/>
  <c r="R15" i="8"/>
  <c r="P15" i="8"/>
  <c r="X11" i="8"/>
  <c r="V11" i="8"/>
  <c r="X15" i="8"/>
  <c r="V15" i="8"/>
  <c r="J9" i="8"/>
  <c r="L9" i="8"/>
  <c r="U15" i="8"/>
  <c r="S15" i="8"/>
  <c r="AA17" i="8"/>
  <c r="Y17" i="8"/>
  <c r="O13" i="8"/>
  <c r="M13" i="8"/>
  <c r="AA15" i="8"/>
  <c r="Y15" i="8"/>
  <c r="AA19" i="8"/>
  <c r="Y19" i="8"/>
  <c r="O11" i="8"/>
  <c r="M11" i="8"/>
  <c r="U11" i="8"/>
  <c r="S11" i="8"/>
  <c r="O9" i="8"/>
  <c r="M9" i="8"/>
  <c r="U13" i="8"/>
  <c r="S13" i="8"/>
  <c r="AA9" i="8"/>
  <c r="Y9" i="8"/>
  <c r="AA13" i="8"/>
  <c r="Y13" i="8"/>
  <c r="I9" i="8"/>
  <c r="G9" i="8"/>
  <c r="S60" i="8"/>
  <c r="AA60" i="8"/>
  <c r="AA53" i="8"/>
  <c r="S51" i="8"/>
  <c r="S46" i="8"/>
  <c r="S44" i="8"/>
  <c r="AA38" i="8"/>
  <c r="AA36" i="8"/>
  <c r="D59" i="8"/>
  <c r="L53" i="8"/>
  <c r="D51" i="8"/>
  <c r="L46" i="8"/>
  <c r="L43" i="8"/>
  <c r="S39" i="8"/>
  <c r="S36" i="8"/>
  <c r="L59" i="8"/>
  <c r="L55" i="8"/>
  <c r="AA51" i="8"/>
  <c r="L47" i="8"/>
  <c r="L44" i="8"/>
  <c r="L39" i="8"/>
  <c r="AA35" i="8"/>
  <c r="AA59" i="8"/>
  <c r="D54" i="8"/>
  <c r="AA52" i="8"/>
  <c r="AA46" i="8"/>
  <c r="AA43" i="8"/>
  <c r="AA39" i="8"/>
  <c r="S35" i="8"/>
  <c r="L60" i="8"/>
  <c r="L54" i="8"/>
  <c r="L51" i="8"/>
  <c r="D47" i="8"/>
  <c r="AA44" i="8"/>
  <c r="D38" i="8"/>
  <c r="L36" i="8"/>
  <c r="D60" i="8"/>
  <c r="S55" i="8"/>
  <c r="S52" i="8"/>
  <c r="D46" i="8"/>
  <c r="D44" i="8"/>
  <c r="S38" i="8"/>
  <c r="L35" i="8"/>
  <c r="AA55" i="8"/>
  <c r="D53" i="8"/>
  <c r="AA45" i="8"/>
  <c r="S43" i="8"/>
  <c r="D39" i="8"/>
  <c r="D36" i="8"/>
  <c r="S59" i="8"/>
  <c r="D55" i="8"/>
  <c r="S53" i="8"/>
  <c r="D43" i="8"/>
  <c r="S45" i="8"/>
  <c r="L38" i="8"/>
  <c r="D35" i="8"/>
  <c r="D15" i="8" l="1"/>
  <c r="F15" i="8"/>
  <c r="D23" i="8"/>
  <c r="F23" i="8"/>
  <c r="J19" i="8"/>
  <c r="L19" i="8"/>
  <c r="G13" i="8"/>
  <c r="I13" i="8"/>
  <c r="V23" i="8"/>
  <c r="X23" i="8"/>
  <c r="P19" i="8"/>
  <c r="R19" i="8"/>
  <c r="M17" i="8"/>
  <c r="O17" i="8"/>
  <c r="J17" i="8"/>
  <c r="L17" i="8"/>
  <c r="M19" i="8"/>
  <c r="O19" i="8"/>
  <c r="J15" i="8"/>
  <c r="L15" i="8"/>
  <c r="D21" i="8"/>
  <c r="F21" i="8"/>
  <c r="G23" i="8"/>
  <c r="I23" i="8"/>
  <c r="G21" i="8" l="1"/>
  <c r="I21" i="8"/>
  <c r="P23" i="8"/>
  <c r="R23" i="8"/>
  <c r="J23" i="8"/>
  <c r="L23" i="8"/>
  <c r="D11" i="8"/>
  <c r="F11" i="8"/>
  <c r="P21" i="8"/>
  <c r="R21" i="8"/>
  <c r="G15" i="8"/>
  <c r="I15" i="8"/>
  <c r="S23" i="8"/>
  <c r="U23" i="8"/>
  <c r="D17" i="8"/>
  <c r="F17" i="8"/>
  <c r="S21" i="8" l="1"/>
  <c r="U21" i="8"/>
  <c r="G17" i="8"/>
  <c r="I17" i="8"/>
  <c r="M21" i="8"/>
  <c r="O21" i="8"/>
  <c r="M23" i="8" l="1"/>
  <c r="O23" i="8"/>
  <c r="D19" i="8"/>
  <c r="F19" i="8"/>
  <c r="J21" i="8"/>
  <c r="L21" i="8"/>
  <c r="G19" i="8"/>
  <c r="I19" i="8"/>
  <c r="AB7" i="8" l="1"/>
  <c r="Y7" i="8"/>
  <c r="M7" i="8"/>
  <c r="D13" i="8" l="1"/>
  <c r="F13" i="8"/>
  <c r="G22" i="8" l="1"/>
  <c r="G20" i="8"/>
  <c r="V10" i="8"/>
  <c r="V12" i="8"/>
  <c r="Y16" i="8"/>
  <c r="S12" i="8"/>
  <c r="V7" i="8"/>
  <c r="S7" i="8"/>
  <c r="P7" i="8"/>
  <c r="J7" i="8"/>
  <c r="G7" i="8"/>
  <c r="D7" i="8"/>
  <c r="M22" i="8"/>
  <c r="D22" i="8"/>
  <c r="J22" i="8"/>
  <c r="Y20" i="8"/>
  <c r="P20" i="8"/>
  <c r="M20" i="8"/>
  <c r="D20" i="8"/>
  <c r="AP18" i="8"/>
  <c r="V18" i="8"/>
  <c r="M18" i="8"/>
  <c r="D18" i="8"/>
  <c r="AO18" i="8"/>
  <c r="V16" i="8"/>
  <c r="S16" i="8"/>
  <c r="M16" i="8"/>
  <c r="G16" i="8"/>
  <c r="D16" i="8"/>
  <c r="V14" i="8"/>
  <c r="S14" i="8"/>
  <c r="P14" i="8"/>
  <c r="J14" i="8"/>
  <c r="G14" i="8"/>
  <c r="P12" i="8"/>
  <c r="G12" i="8"/>
  <c r="AO10" i="8"/>
  <c r="Y10" i="8"/>
  <c r="P10" i="8"/>
  <c r="M10" i="8"/>
  <c r="V8" i="8"/>
  <c r="AO8" i="8"/>
  <c r="P8" i="8"/>
  <c r="M8" i="8"/>
  <c r="J8" i="8"/>
  <c r="G8" i="8"/>
  <c r="J20" i="8"/>
  <c r="D14" i="8"/>
  <c r="S22" i="8"/>
  <c r="D12" i="8"/>
  <c r="S10" i="8"/>
  <c r="AP20" i="8"/>
  <c r="J10" i="8"/>
  <c r="J16" i="8"/>
  <c r="P18" i="8"/>
  <c r="V22" i="8"/>
  <c r="P22" i="8"/>
  <c r="AP10" i="8"/>
  <c r="G18" i="8"/>
  <c r="AP16" i="8"/>
  <c r="D10" i="8"/>
  <c r="J18" i="8"/>
  <c r="S20" i="8"/>
  <c r="AO16" i="8"/>
  <c r="M12" i="8"/>
  <c r="Y18" i="8"/>
  <c r="AO20" i="8"/>
  <c r="AP22" i="8"/>
  <c r="S8" i="8"/>
  <c r="AL22" i="8" l="1"/>
  <c r="AL18" i="8"/>
  <c r="AQ18" i="8"/>
  <c r="AQ10" i="8"/>
  <c r="AM16" i="8"/>
  <c r="AL16" i="8"/>
  <c r="AK16" i="8"/>
  <c r="AM18" i="8"/>
  <c r="AL20" i="8"/>
  <c r="AM20" i="8"/>
  <c r="AM22" i="8"/>
  <c r="AK22" i="8"/>
  <c r="AQ20" i="8"/>
  <c r="AQ16" i="8"/>
  <c r="Y8" i="8"/>
  <c r="AK8" i="8" s="1"/>
  <c r="AP8" i="8"/>
  <c r="AQ8" i="8" s="1"/>
  <c r="AL10" i="8"/>
  <c r="AO12" i="8"/>
  <c r="AP14" i="8"/>
  <c r="Y14" i="8"/>
  <c r="AK18" i="8"/>
  <c r="AK20" i="8"/>
  <c r="AP12" i="8"/>
  <c r="Y12" i="8"/>
  <c r="AL12" i="8" s="1"/>
  <c r="AO14" i="8"/>
  <c r="AO22" i="8"/>
  <c r="AQ22" i="8" s="1"/>
  <c r="AM10" i="8" l="1"/>
  <c r="AK10" i="8"/>
  <c r="AK12" i="8"/>
  <c r="AM12" i="8"/>
  <c r="AN18" i="8"/>
  <c r="AR18" i="8" s="1"/>
  <c r="AN22" i="8"/>
  <c r="AR22" i="8" s="1"/>
  <c r="AP31" i="8"/>
  <c r="AO31" i="8"/>
  <c r="AM14" i="8"/>
  <c r="AL14" i="8"/>
  <c r="AQ14" i="8"/>
  <c r="AK14" i="8"/>
  <c r="AM8" i="8"/>
  <c r="AN8" i="8" s="1"/>
  <c r="AR8" i="8" s="1"/>
  <c r="AQ12" i="8"/>
  <c r="AL8" i="8"/>
  <c r="AN20" i="8"/>
  <c r="AR20" i="8" s="1"/>
  <c r="AN16" i="8"/>
  <c r="AR16" i="8" s="1"/>
  <c r="AK24" i="8" l="1"/>
  <c r="AM24" i="8"/>
  <c r="AN10" i="8"/>
  <c r="AN12" i="8"/>
  <c r="AR12" i="8" s="1"/>
  <c r="AQ31" i="8"/>
  <c r="AN14" i="8"/>
  <c r="AR14" i="8" s="1"/>
  <c r="AR10" i="8" l="1"/>
  <c r="AS10" i="8" s="1"/>
  <c r="AN24" i="8"/>
  <c r="AN31" i="8" s="1"/>
  <c r="AS14" i="8"/>
  <c r="AS8" i="8" l="1"/>
  <c r="AS20" i="8"/>
  <c r="AS16" i="8"/>
  <c r="AS18" i="8"/>
  <c r="AS12" i="8"/>
  <c r="AS22" i="8"/>
</calcChain>
</file>

<file path=xl/sharedStrings.xml><?xml version="1.0" encoding="utf-8"?>
<sst xmlns="http://schemas.openxmlformats.org/spreadsheetml/2006/main" count="177" uniqueCount="41">
  <si>
    <t>勝ち</t>
    <rPh sb="0" eb="1">
      <t>カ</t>
    </rPh>
    <phoneticPr fontId="1"/>
  </si>
  <si>
    <t>負け</t>
    <rPh sb="0" eb="1">
      <t>マ</t>
    </rPh>
    <phoneticPr fontId="1"/>
  </si>
  <si>
    <t>分け</t>
    <rPh sb="0" eb="1">
      <t>ワ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</si>
  <si>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</si>
  <si>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</si>
  <si>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</si>
  <si>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トクシツテン</t>
    </rPh>
    <phoneticPr fontId="1"/>
  </si>
  <si>
    <t>勝ち点順位</t>
    <rPh sb="0" eb="1">
      <t>カ</t>
    </rPh>
    <rPh sb="2" eb="3">
      <t>テン</t>
    </rPh>
    <rPh sb="3" eb="5">
      <t>ジュンイ</t>
    </rPh>
    <phoneticPr fontId="1"/>
  </si>
  <si>
    <t>順位</t>
    <rPh sb="0" eb="2">
      <t>ジュンイ</t>
    </rPh>
    <phoneticPr fontId="1"/>
  </si>
  <si>
    <t>勝敗</t>
    <rPh sb="0" eb="2">
      <t>ショウハイ</t>
    </rPh>
    <phoneticPr fontId="1"/>
  </si>
  <si>
    <t>スコア</t>
    <phoneticPr fontId="1"/>
  </si>
  <si>
    <t>：</t>
    <phoneticPr fontId="1"/>
  </si>
  <si>
    <t>スコア</t>
    <phoneticPr fontId="1"/>
  </si>
  <si>
    <t>：</t>
    <phoneticPr fontId="1"/>
  </si>
  <si>
    <t>：</t>
    <phoneticPr fontId="1"/>
  </si>
  <si>
    <t>チーム名</t>
    <rPh sb="3" eb="4">
      <t>メイ</t>
    </rPh>
    <phoneticPr fontId="8"/>
  </si>
  <si>
    <t>順位は、勝ち点→得失点→得点で決定。</t>
    <rPh sb="0" eb="2">
      <t>ジュンイ</t>
    </rPh>
    <rPh sb="4" eb="5">
      <t>カ</t>
    </rPh>
    <rPh sb="6" eb="7">
      <t>テン</t>
    </rPh>
    <rPh sb="8" eb="11">
      <t>トクシッテン</t>
    </rPh>
    <rPh sb="12" eb="14">
      <t>トクテン</t>
    </rPh>
    <rPh sb="15" eb="17">
      <t>ケッテイ</t>
    </rPh>
    <phoneticPr fontId="8"/>
  </si>
  <si>
    <t>※勝敗は、○(3)、△(1)、×で記載。</t>
    <rPh sb="1" eb="3">
      <t>ショウハイ</t>
    </rPh>
    <rPh sb="17" eb="19">
      <t>キサイ</t>
    </rPh>
    <phoneticPr fontId="1"/>
  </si>
  <si>
    <t>３日目</t>
    <rPh sb="1" eb="2">
      <t>ニチ</t>
    </rPh>
    <rPh sb="2" eb="3">
      <t>メ</t>
    </rPh>
    <phoneticPr fontId="8"/>
  </si>
  <si>
    <t>４日目</t>
    <rPh sb="1" eb="2">
      <t>ニチ</t>
    </rPh>
    <rPh sb="2" eb="3">
      <t>メ</t>
    </rPh>
    <phoneticPr fontId="8"/>
  </si>
  <si>
    <t>-</t>
    <phoneticPr fontId="8"/>
  </si>
  <si>
    <t>２日目</t>
    <rPh sb="1" eb="2">
      <t>ニチ</t>
    </rPh>
    <rPh sb="2" eb="3">
      <t>メ</t>
    </rPh>
    <phoneticPr fontId="8"/>
  </si>
  <si>
    <t>１日目</t>
    <rPh sb="1" eb="2">
      <t>ニチ</t>
    </rPh>
    <rPh sb="2" eb="3">
      <t>メ</t>
    </rPh>
    <phoneticPr fontId="8"/>
  </si>
  <si>
    <t>ブルスト</t>
    <phoneticPr fontId="8"/>
  </si>
  <si>
    <t>藤岡</t>
    <rPh sb="0" eb="2">
      <t>フジオカ</t>
    </rPh>
    <phoneticPr fontId="8"/>
  </si>
  <si>
    <t>ＫＳＣ</t>
    <phoneticPr fontId="8"/>
  </si>
  <si>
    <t>碓東</t>
    <rPh sb="0" eb="2">
      <t>タイトウ</t>
    </rPh>
    <phoneticPr fontId="8"/>
  </si>
  <si>
    <t>松井田</t>
    <rPh sb="0" eb="3">
      <t>マツイダ</t>
    </rPh>
    <phoneticPr fontId="8"/>
  </si>
  <si>
    <t>高崎北</t>
    <rPh sb="0" eb="3">
      <t>タカサキキタ</t>
    </rPh>
    <phoneticPr fontId="8"/>
  </si>
  <si>
    <t>クエルボ</t>
    <phoneticPr fontId="8"/>
  </si>
  <si>
    <t>安中</t>
    <rPh sb="0" eb="2">
      <t>アンナカ</t>
    </rPh>
    <phoneticPr fontId="8"/>
  </si>
  <si>
    <t>*</t>
    <phoneticPr fontId="8"/>
  </si>
  <si>
    <t>２０２３　Ｕー１２（３部）　前期サッカーリーグ　</t>
    <rPh sb="11" eb="12">
      <t>ブ</t>
    </rPh>
    <rPh sb="14" eb="16">
      <t>ゼンキ</t>
    </rPh>
    <phoneticPr fontId="8"/>
  </si>
  <si>
    <t>*</t>
  </si>
  <si>
    <t>★</t>
    <phoneticPr fontId="8"/>
  </si>
  <si>
    <t>９：５０</t>
    <phoneticPr fontId="8"/>
  </si>
  <si>
    <t>９：００</t>
    <phoneticPr fontId="8"/>
  </si>
  <si>
    <t>１０：４０</t>
    <phoneticPr fontId="8"/>
  </si>
  <si>
    <t>１１：３０</t>
    <phoneticPr fontId="8"/>
  </si>
  <si>
    <t>１２：２０</t>
    <phoneticPr fontId="8"/>
  </si>
  <si>
    <t>（リーグ開催期間 2023/4/16～2023/5/20　　吉井総合運動公園）</t>
    <rPh sb="4" eb="6">
      <t>カイサイ</t>
    </rPh>
    <rPh sb="6" eb="8">
      <t>キカン</t>
    </rPh>
    <rPh sb="30" eb="38">
      <t>ヨシイソウゴウウンドウコウエン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</si>
</sst>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yyyy&quot;年&quot;m&quot;月&quot;d&quot;日&quot;;@"/>
    <numFmt numFmtId="178" formatCode="[$-411]ggge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3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theme="5" tint="-0.249977111117893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Down="1">
      <left/>
      <right/>
      <top/>
      <bottom style="thick">
        <color indexed="64"/>
      </bottom>
      <diagonal style="thin">
        <color indexed="64"/>
      </diagonal>
    </border>
    <border diagonalDown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ck">
        <color indexed="64"/>
      </right>
      <top/>
      <bottom/>
      <diagonal style="thin">
        <color indexed="64"/>
      </diagonal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214">
    <xf numFmtId="0" fontId="0" fillId="0" borderId="0" xfId="0">
      <alignment vertical="center"/>
    </xf>
    <xf numFmtId="0" fontId="5" fillId="0" borderId="0" xfId="3" applyFont="1">
      <alignment vertical="center"/>
    </xf>
    <xf numFmtId="0" fontId="3" fillId="0" borderId="0" xfId="3" applyFont="1">
      <alignment vertical="center"/>
    </xf>
    <xf numFmtId="0" fontId="4" fillId="0" borderId="0" xfId="3" applyFont="1">
      <alignment vertical="center"/>
    </xf>
    <xf numFmtId="0" fontId="5" fillId="0" borderId="0" xfId="3" applyFont="1" applyAlignment="1">
      <alignment vertical="center" shrinkToFit="1"/>
    </xf>
    <xf numFmtId="176" fontId="5" fillId="0" borderId="0" xfId="3" applyNumberFormat="1" applyFont="1" applyAlignment="1">
      <alignment vertical="center" shrinkToFit="1"/>
    </xf>
    <xf numFmtId="0" fontId="10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Protection="1">
      <alignment vertical="center"/>
      <protection locked="0"/>
    </xf>
    <xf numFmtId="0" fontId="3" fillId="0" borderId="0" xfId="3" applyFont="1" applyProtection="1">
      <alignment vertical="center"/>
      <protection locked="0"/>
    </xf>
    <xf numFmtId="0" fontId="9" fillId="0" borderId="0" xfId="3" applyFont="1" applyProtection="1">
      <alignment vertical="center"/>
      <protection locked="0"/>
    </xf>
    <xf numFmtId="0" fontId="17" fillId="0" borderId="0" xfId="3" applyFont="1" applyProtection="1">
      <alignment vertical="center"/>
      <protection locked="0"/>
    </xf>
    <xf numFmtId="0" fontId="9" fillId="0" borderId="0" xfId="3" applyFont="1" applyAlignment="1" applyProtection="1">
      <alignment vertical="center" shrinkToFit="1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0" fontId="9" fillId="0" borderId="0" xfId="3" quotePrefix="1" applyFont="1" applyProtection="1">
      <alignment vertical="center"/>
      <protection locked="0"/>
    </xf>
    <xf numFmtId="0" fontId="11" fillId="0" borderId="0" xfId="3" applyFont="1" applyProtection="1">
      <alignment vertical="center"/>
      <protection locked="0"/>
    </xf>
    <xf numFmtId="0" fontId="11" fillId="0" borderId="1" xfId="3" applyFont="1" applyBorder="1" applyAlignment="1" applyProtection="1">
      <alignment horizontal="center" vertical="center" shrinkToFit="1"/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20" fontId="10" fillId="0" borderId="0" xfId="3" quotePrefix="1" applyNumberFormat="1" applyFont="1" applyAlignment="1" applyProtection="1">
      <alignment vertical="center" shrinkToFit="1"/>
      <protection locked="0"/>
    </xf>
    <xf numFmtId="0" fontId="11" fillId="0" borderId="0" xfId="3" applyFont="1" applyAlignment="1" applyProtection="1">
      <alignment horizontal="right" vertical="center"/>
      <protection locked="0"/>
    </xf>
    <xf numFmtId="0" fontId="11" fillId="0" borderId="6" xfId="3" applyFont="1" applyBorder="1" applyAlignment="1" applyProtection="1">
      <alignment horizontal="center" vertical="center"/>
      <protection locked="0"/>
    </xf>
    <xf numFmtId="178" fontId="14" fillId="0" borderId="0" xfId="3" applyNumberFormat="1" applyFont="1">
      <alignment vertical="center"/>
    </xf>
    <xf numFmtId="178" fontId="15" fillId="0" borderId="0" xfId="2" applyNumberFormat="1" applyFont="1" applyAlignment="1">
      <alignment vertical="center"/>
    </xf>
    <xf numFmtId="0" fontId="10" fillId="0" borderId="0" xfId="3" applyFont="1" applyAlignment="1">
      <alignment horizontal="center" vertical="center" shrinkToFit="1"/>
    </xf>
    <xf numFmtId="0" fontId="7" fillId="0" borderId="0" xfId="3" applyFont="1">
      <alignment vertical="center"/>
    </xf>
    <xf numFmtId="0" fontId="5" fillId="0" borderId="93" xfId="3" applyFont="1" applyBorder="1" applyAlignment="1">
      <alignment horizontal="center" vertical="center" shrinkToFit="1"/>
    </xf>
    <xf numFmtId="0" fontId="5" fillId="0" borderId="92" xfId="3" applyFont="1" applyBorder="1" applyAlignment="1">
      <alignment horizontal="center" vertical="center" shrinkToFit="1"/>
    </xf>
    <xf numFmtId="0" fontId="5" fillId="0" borderId="94" xfId="3" applyFont="1" applyBorder="1" applyAlignment="1">
      <alignment horizontal="center" vertical="center" shrinkToFit="1"/>
    </xf>
    <xf numFmtId="0" fontId="11" fillId="0" borderId="97" xfId="3" applyFont="1" applyBorder="1" applyAlignment="1">
      <alignment horizontal="center" vertical="center" shrinkToFit="1"/>
    </xf>
    <xf numFmtId="0" fontId="11" fillId="0" borderId="98" xfId="3" applyFont="1" applyBorder="1" applyAlignment="1">
      <alignment horizontal="center" vertical="center" shrinkToFit="1"/>
    </xf>
    <xf numFmtId="0" fontId="11" fillId="0" borderId="92" xfId="3" applyFont="1" applyBorder="1" applyAlignment="1">
      <alignment horizontal="center" vertical="center" shrinkToFit="1"/>
    </xf>
    <xf numFmtId="0" fontId="11" fillId="0" borderId="94" xfId="3" applyFont="1" applyBorder="1" applyAlignment="1">
      <alignment horizontal="center" vertical="center" shrinkToFit="1"/>
    </xf>
    <xf numFmtId="0" fontId="11" fillId="0" borderId="88" xfId="3" applyFont="1" applyBorder="1" applyAlignment="1">
      <alignment horizontal="center" vertical="center" shrinkToFit="1"/>
    </xf>
    <xf numFmtId="0" fontId="5" fillId="0" borderId="21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10" fillId="0" borderId="16" xfId="3" applyFont="1" applyBorder="1" applyAlignment="1">
      <alignment horizontal="center" vertical="center" shrinkToFit="1"/>
    </xf>
    <xf numFmtId="0" fontId="10" fillId="0" borderId="15" xfId="3" applyFont="1" applyBorder="1" applyAlignment="1">
      <alignment horizontal="center" vertical="center" shrinkToFit="1"/>
    </xf>
    <xf numFmtId="0" fontId="10" fillId="0" borderId="18" xfId="3" applyFont="1" applyBorder="1" applyAlignment="1">
      <alignment horizontal="center" vertical="center" shrinkToFit="1"/>
    </xf>
    <xf numFmtId="0" fontId="10" fillId="0" borderId="76" xfId="3" applyFont="1" applyBorder="1" applyAlignment="1">
      <alignment horizontal="center" vertical="center" shrinkToFit="1"/>
    </xf>
    <xf numFmtId="176" fontId="6" fillId="0" borderId="15" xfId="3" applyNumberFormat="1" applyFont="1" applyBorder="1" applyAlignment="1">
      <alignment horizontal="center" vertical="center" shrinkToFit="1"/>
    </xf>
    <xf numFmtId="176" fontId="6" fillId="0" borderId="16" xfId="3" applyNumberFormat="1" applyFont="1" applyBorder="1" applyAlignment="1">
      <alignment horizontal="center" vertical="center" shrinkToFit="1"/>
    </xf>
    <xf numFmtId="176" fontId="6" fillId="0" borderId="19" xfId="3" applyNumberFormat="1" applyFont="1" applyBorder="1" applyAlignment="1">
      <alignment horizontal="center" vertical="center" shrinkToFit="1"/>
    </xf>
    <xf numFmtId="0" fontId="5" fillId="0" borderId="12" xfId="3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 shrinkToFit="1"/>
    </xf>
    <xf numFmtId="0" fontId="6" fillId="0" borderId="15" xfId="3" applyFont="1" applyBorder="1" applyAlignment="1">
      <alignment horizontal="center" vertical="center" shrinkToFit="1"/>
    </xf>
    <xf numFmtId="0" fontId="6" fillId="0" borderId="16" xfId="3" applyFont="1" applyBorder="1" applyAlignment="1">
      <alignment horizontal="center" vertical="center" shrinkToFit="1"/>
    </xf>
    <xf numFmtId="0" fontId="6" fillId="0" borderId="19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6" fillId="0" borderId="18" xfId="3" applyFont="1" applyBorder="1" applyAlignment="1">
      <alignment horizontal="center" vertical="center" shrinkToFit="1"/>
    </xf>
    <xf numFmtId="0" fontId="5" fillId="0" borderId="22" xfId="3" applyFont="1" applyBorder="1" applyAlignment="1">
      <alignment horizontal="center" vertical="center" shrinkToFit="1"/>
    </xf>
    <xf numFmtId="0" fontId="10" fillId="0" borderId="23" xfId="3" applyFont="1" applyBorder="1" applyAlignment="1">
      <alignment horizontal="center" vertical="center" shrinkToFit="1"/>
    </xf>
    <xf numFmtId="0" fontId="10" fillId="0" borderId="24" xfId="3" applyFont="1" applyBorder="1" applyAlignment="1">
      <alignment horizontal="center" vertical="center" shrinkToFit="1"/>
    </xf>
    <xf numFmtId="0" fontId="10" fillId="0" borderId="102" xfId="3" applyFont="1" applyBorder="1" applyAlignment="1">
      <alignment horizontal="center" vertical="center" shrinkToFit="1"/>
    </xf>
    <xf numFmtId="0" fontId="6" fillId="0" borderId="24" xfId="3" applyFont="1" applyBorder="1" applyAlignment="1">
      <alignment horizontal="center" vertical="center" shrinkToFit="1"/>
    </xf>
    <xf numFmtId="0" fontId="6" fillId="0" borderId="23" xfId="3" applyFont="1" applyBorder="1" applyAlignment="1">
      <alignment horizontal="center" vertical="center" shrinkToFit="1"/>
    </xf>
    <xf numFmtId="0" fontId="6" fillId="0" borderId="103" xfId="3" applyFont="1" applyBorder="1" applyAlignment="1">
      <alignment horizontal="center" vertical="center" shrinkToFit="1"/>
    </xf>
    <xf numFmtId="0" fontId="5" fillId="0" borderId="80" xfId="3" applyFont="1" applyBorder="1" applyAlignment="1">
      <alignment horizontal="center" vertical="center" shrinkToFit="1"/>
    </xf>
    <xf numFmtId="0" fontId="10" fillId="0" borderId="63" xfId="3" applyFont="1" applyBorder="1" applyAlignment="1">
      <alignment horizontal="center" vertical="center" shrinkToFit="1"/>
    </xf>
    <xf numFmtId="0" fontId="10" fillId="0" borderId="64" xfId="3" applyFont="1" applyBorder="1" applyAlignment="1">
      <alignment horizontal="center" vertical="center" shrinkToFit="1"/>
    </xf>
    <xf numFmtId="0" fontId="10" fillId="0" borderId="81" xfId="3" applyFont="1" applyBorder="1" applyAlignment="1">
      <alignment horizontal="center" vertical="center" shrinkToFit="1"/>
    </xf>
    <xf numFmtId="0" fontId="6" fillId="0" borderId="64" xfId="3" applyFont="1" applyBorder="1" applyAlignment="1">
      <alignment horizontal="center" vertical="center" shrinkToFit="1"/>
    </xf>
    <xf numFmtId="0" fontId="6" fillId="0" borderId="63" xfId="3" applyFont="1" applyBorder="1" applyAlignment="1">
      <alignment horizontal="center" vertical="center" shrinkToFit="1"/>
    </xf>
    <xf numFmtId="0" fontId="6" fillId="0" borderId="65" xfId="3" applyFont="1" applyBorder="1" applyAlignment="1">
      <alignment horizontal="center" vertical="center" shrinkToFit="1"/>
    </xf>
    <xf numFmtId="0" fontId="6" fillId="0" borderId="17" xfId="3" applyFont="1" applyBorder="1" applyAlignment="1">
      <alignment horizontal="center" vertical="center" shrinkToFit="1"/>
    </xf>
    <xf numFmtId="0" fontId="6" fillId="0" borderId="14" xfId="3" applyFont="1" applyBorder="1" applyAlignment="1">
      <alignment horizontal="center" vertical="center" shrinkToFit="1"/>
    </xf>
    <xf numFmtId="0" fontId="6" fillId="0" borderId="20" xfId="3" applyFont="1" applyBorder="1" applyAlignment="1">
      <alignment horizontal="center" vertical="center" shrinkToFit="1"/>
    </xf>
    <xf numFmtId="176" fontId="6" fillId="0" borderId="24" xfId="3" applyNumberFormat="1" applyFont="1" applyBorder="1" applyAlignment="1">
      <alignment horizontal="center" vertical="center" shrinkToFit="1"/>
    </xf>
    <xf numFmtId="0" fontId="6" fillId="0" borderId="25" xfId="3" applyFont="1" applyBorder="1" applyAlignment="1">
      <alignment horizontal="center" vertical="center" shrinkToFit="1"/>
    </xf>
    <xf numFmtId="0" fontId="6" fillId="0" borderId="66" xfId="3" applyFont="1" applyBorder="1">
      <alignment vertical="center"/>
    </xf>
    <xf numFmtId="0" fontId="9" fillId="0" borderId="0" xfId="3" applyFont="1">
      <alignment vertical="center"/>
    </xf>
    <xf numFmtId="0" fontId="14" fillId="0" borderId="0" xfId="3" applyFont="1">
      <alignment vertical="center"/>
    </xf>
    <xf numFmtId="176" fontId="14" fillId="0" borderId="0" xfId="3" applyNumberFormat="1" applyFont="1" applyAlignment="1">
      <alignment horizontal="center" vertical="center"/>
    </xf>
    <xf numFmtId="20" fontId="6" fillId="0" borderId="45" xfId="3" quotePrefix="1" applyNumberFormat="1" applyFont="1" applyBorder="1" applyAlignment="1" applyProtection="1">
      <alignment horizontal="center" vertical="center" shrinkToFit="1"/>
      <protection locked="0"/>
    </xf>
    <xf numFmtId="0" fontId="6" fillId="0" borderId="0" xfId="3" quotePrefix="1" applyFont="1" applyAlignment="1" applyProtection="1">
      <alignment horizontal="center" vertical="center" shrinkToFit="1"/>
      <protection locked="0"/>
    </xf>
    <xf numFmtId="0" fontId="6" fillId="0" borderId="44" xfId="3" quotePrefix="1" applyFont="1" applyBorder="1" applyAlignment="1" applyProtection="1">
      <alignment horizontal="center" vertical="center" shrinkToFit="1"/>
      <protection locked="0"/>
    </xf>
    <xf numFmtId="20" fontId="6" fillId="0" borderId="112" xfId="3" quotePrefix="1" applyNumberFormat="1" applyFont="1" applyBorder="1" applyAlignment="1" applyProtection="1">
      <alignment horizontal="center" vertical="center" shrinkToFit="1"/>
      <protection locked="0"/>
    </xf>
    <xf numFmtId="0" fontId="6" fillId="0" borderId="113" xfId="3" quotePrefix="1" applyFont="1" applyBorder="1" applyAlignment="1" applyProtection="1">
      <alignment horizontal="center" vertical="center" shrinkToFit="1"/>
      <protection locked="0"/>
    </xf>
    <xf numFmtId="0" fontId="6" fillId="0" borderId="114" xfId="3" quotePrefix="1" applyFont="1" applyBorder="1" applyAlignment="1" applyProtection="1">
      <alignment horizontal="center" vertical="center" shrinkToFit="1"/>
      <protection locked="0"/>
    </xf>
    <xf numFmtId="20" fontId="6" fillId="0" borderId="10" xfId="3" quotePrefix="1" applyNumberFormat="1" applyFont="1" applyBorder="1" applyAlignment="1" applyProtection="1">
      <alignment horizontal="center" vertical="center" shrinkToFit="1"/>
      <protection locked="0"/>
    </xf>
    <xf numFmtId="0" fontId="6" fillId="0" borderId="11" xfId="3" quotePrefix="1" applyFont="1" applyBorder="1" applyAlignment="1" applyProtection="1">
      <alignment horizontal="center" vertical="center" shrinkToFit="1"/>
      <protection locked="0"/>
    </xf>
    <xf numFmtId="0" fontId="6" fillId="0" borderId="12" xfId="3" quotePrefix="1" applyFont="1" applyBorder="1" applyAlignment="1" applyProtection="1">
      <alignment horizontal="center" vertical="center" shrinkToFit="1"/>
      <protection locked="0"/>
    </xf>
    <xf numFmtId="0" fontId="6" fillId="0" borderId="1" xfId="3" applyFont="1" applyBorder="1" applyAlignment="1" applyProtection="1">
      <alignment horizontal="center" vertical="center" shrinkToFit="1"/>
      <protection locked="0"/>
    </xf>
    <xf numFmtId="0" fontId="11" fillId="0" borderId="1" xfId="3" applyFont="1" applyBorder="1" applyAlignment="1" applyProtection="1">
      <alignment horizontal="center" vertical="center" shrinkToFit="1"/>
      <protection locked="0"/>
    </xf>
    <xf numFmtId="56" fontId="21" fillId="0" borderId="11" xfId="3" applyNumberFormat="1" applyFont="1" applyBorder="1" applyAlignment="1" applyProtection="1">
      <alignment horizontal="left" vertical="center"/>
      <protection locked="0"/>
    </xf>
    <xf numFmtId="0" fontId="10" fillId="0" borderId="54" xfId="3" applyFont="1" applyBorder="1" applyAlignment="1">
      <alignment horizontal="left" shrinkToFit="1"/>
    </xf>
    <xf numFmtId="0" fontId="10" fillId="0" borderId="31" xfId="3" applyFont="1" applyBorder="1" applyAlignment="1">
      <alignment horizontal="left" shrinkToFit="1"/>
    </xf>
    <xf numFmtId="177" fontId="6" fillId="0" borderId="32" xfId="3" applyNumberFormat="1" applyFont="1" applyBorder="1" applyAlignment="1">
      <alignment horizontal="center" vertical="center" wrapText="1" shrinkToFit="1"/>
    </xf>
    <xf numFmtId="177" fontId="6" fillId="0" borderId="33" xfId="3" applyNumberFormat="1" applyFont="1" applyBorder="1" applyAlignment="1">
      <alignment horizontal="center" vertical="center" wrapText="1" shrinkToFit="1"/>
    </xf>
    <xf numFmtId="177" fontId="6" fillId="0" borderId="34" xfId="3" applyNumberFormat="1" applyFont="1" applyBorder="1" applyAlignment="1">
      <alignment horizontal="center" vertical="center" wrapText="1" shrinkToFit="1"/>
    </xf>
    <xf numFmtId="176" fontId="10" fillId="0" borderId="1" xfId="3" applyNumberFormat="1" applyFont="1" applyBorder="1" applyAlignment="1">
      <alignment horizontal="left" shrinkToFit="1"/>
    </xf>
    <xf numFmtId="176" fontId="10" fillId="0" borderId="4" xfId="3" applyNumberFormat="1" applyFont="1" applyBorder="1" applyAlignment="1">
      <alignment horizontal="left" shrinkToFit="1"/>
    </xf>
    <xf numFmtId="0" fontId="10" fillId="0" borderId="1" xfId="3" applyFont="1" applyBorder="1" applyAlignment="1">
      <alignment horizontal="left" shrinkToFit="1"/>
    </xf>
    <xf numFmtId="0" fontId="10" fillId="0" borderId="4" xfId="3" applyFont="1" applyBorder="1" applyAlignment="1">
      <alignment horizontal="left" shrinkToFit="1"/>
    </xf>
    <xf numFmtId="0" fontId="10" fillId="0" borderId="35" xfId="3" applyFont="1" applyBorder="1" applyAlignment="1">
      <alignment horizontal="left" shrinkToFit="1"/>
    </xf>
    <xf numFmtId="0" fontId="5" fillId="0" borderId="36" xfId="3" applyFont="1" applyBorder="1" applyAlignment="1">
      <alignment horizontal="center" vertical="center" shrinkToFit="1"/>
    </xf>
    <xf numFmtId="0" fontId="5" fillId="0" borderId="37" xfId="3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left" shrinkToFit="1"/>
    </xf>
    <xf numFmtId="0" fontId="10" fillId="0" borderId="3" xfId="3" applyFont="1" applyBorder="1" applyAlignment="1">
      <alignment horizontal="left" shrinkToFit="1"/>
    </xf>
    <xf numFmtId="176" fontId="10" fillId="0" borderId="6" xfId="3" applyNumberFormat="1" applyFont="1" applyBorder="1" applyAlignment="1">
      <alignment horizontal="left" shrinkToFit="1"/>
    </xf>
    <xf numFmtId="0" fontId="5" fillId="0" borderId="44" xfId="3" applyFont="1" applyBorder="1" applyAlignment="1">
      <alignment horizontal="center" vertical="center" shrinkToFit="1"/>
    </xf>
    <xf numFmtId="0" fontId="5" fillId="0" borderId="12" xfId="3" applyFont="1" applyBorder="1" applyAlignment="1">
      <alignment horizontal="center" vertical="center" shrinkToFit="1"/>
    </xf>
    <xf numFmtId="0" fontId="5" fillId="0" borderId="45" xfId="3" applyFont="1" applyBorder="1" applyAlignment="1">
      <alignment horizontal="center" vertical="center" shrinkToFit="1"/>
    </xf>
    <xf numFmtId="0" fontId="5" fillId="0" borderId="10" xfId="3" applyFont="1" applyBorder="1" applyAlignment="1">
      <alignment horizontal="center" vertical="center" shrinkToFit="1"/>
    </xf>
    <xf numFmtId="177" fontId="12" fillId="0" borderId="26" xfId="3" applyNumberFormat="1" applyFont="1" applyBorder="1" applyAlignment="1">
      <alignment horizontal="center" vertical="center" wrapText="1" shrinkToFit="1"/>
    </xf>
    <xf numFmtId="177" fontId="12" fillId="0" borderId="27" xfId="3" applyNumberFormat="1" applyFont="1" applyBorder="1" applyAlignment="1">
      <alignment horizontal="center" vertical="center" wrapText="1" shrinkToFit="1"/>
    </xf>
    <xf numFmtId="177" fontId="12" fillId="0" borderId="46" xfId="3" applyNumberFormat="1" applyFont="1" applyBorder="1" applyAlignment="1">
      <alignment horizontal="center" vertical="center" wrapText="1" shrinkToFit="1"/>
    </xf>
    <xf numFmtId="177" fontId="12" fillId="0" borderId="47" xfId="3" applyNumberFormat="1" applyFont="1" applyBorder="1" applyAlignment="1">
      <alignment horizontal="center" vertical="center" wrapText="1" shrinkToFit="1"/>
    </xf>
    <xf numFmtId="177" fontId="12" fillId="0" borderId="48" xfId="3" applyNumberFormat="1" applyFont="1" applyBorder="1" applyAlignment="1">
      <alignment horizontal="center" vertical="center" wrapText="1" shrinkToFit="1"/>
    </xf>
    <xf numFmtId="177" fontId="12" fillId="0" borderId="49" xfId="3" applyNumberFormat="1" applyFont="1" applyBorder="1" applyAlignment="1">
      <alignment horizontal="center" vertical="center" wrapText="1" shrinkToFit="1"/>
    </xf>
    <xf numFmtId="177" fontId="6" fillId="0" borderId="58" xfId="3" applyNumberFormat="1" applyFont="1" applyBorder="1" applyAlignment="1">
      <alignment horizontal="center" vertical="center" wrapText="1" shrinkToFit="1"/>
    </xf>
    <xf numFmtId="177" fontId="6" fillId="0" borderId="59" xfId="3" applyNumberFormat="1" applyFont="1" applyBorder="1" applyAlignment="1">
      <alignment horizontal="center" vertical="center" wrapText="1" shrinkToFit="1"/>
    </xf>
    <xf numFmtId="177" fontId="6" fillId="0" borderId="61" xfId="3" applyNumberFormat="1" applyFont="1" applyBorder="1" applyAlignment="1">
      <alignment horizontal="center" vertical="center" wrapText="1" shrinkToFit="1"/>
    </xf>
    <xf numFmtId="0" fontId="16" fillId="0" borderId="68" xfId="3" applyFont="1" applyBorder="1" applyAlignment="1">
      <alignment horizontal="center" vertical="center" shrinkToFit="1"/>
    </xf>
    <xf numFmtId="0" fontId="16" fillId="0" borderId="73" xfId="3" applyFont="1" applyBorder="1" applyAlignment="1">
      <alignment horizontal="center" vertical="center" shrinkToFit="1"/>
    </xf>
    <xf numFmtId="0" fontId="6" fillId="0" borderId="38" xfId="3" applyFont="1" applyBorder="1" applyAlignment="1">
      <alignment horizontal="center" vertical="center" shrinkToFit="1"/>
    </xf>
    <xf numFmtId="0" fontId="6" fillId="0" borderId="39" xfId="3" applyFont="1" applyBorder="1" applyAlignment="1">
      <alignment horizontal="center" vertical="center" shrinkToFit="1"/>
    </xf>
    <xf numFmtId="0" fontId="11" fillId="0" borderId="40" xfId="3" applyFont="1" applyBorder="1" applyAlignment="1">
      <alignment horizontal="center" vertical="center" shrinkToFit="1"/>
    </xf>
    <xf numFmtId="0" fontId="11" fillId="0" borderId="41" xfId="3" applyFont="1" applyBorder="1" applyAlignment="1">
      <alignment horizontal="center" vertical="center" shrinkToFit="1"/>
    </xf>
    <xf numFmtId="0" fontId="6" fillId="0" borderId="42" xfId="3" applyFont="1" applyBorder="1" applyAlignment="1">
      <alignment horizontal="center" vertical="center" shrinkToFit="1"/>
    </xf>
    <xf numFmtId="0" fontId="11" fillId="0" borderId="43" xfId="3" applyFont="1" applyBorder="1" applyAlignment="1">
      <alignment horizontal="center" vertical="center" shrinkToFit="1"/>
    </xf>
    <xf numFmtId="177" fontId="6" fillId="0" borderId="60" xfId="3" applyNumberFormat="1" applyFont="1" applyBorder="1" applyAlignment="1">
      <alignment horizontal="center" vertical="center" wrapText="1" shrinkToFit="1"/>
    </xf>
    <xf numFmtId="176" fontId="16" fillId="0" borderId="6" xfId="3" applyNumberFormat="1" applyFont="1" applyBorder="1" applyAlignment="1">
      <alignment horizontal="center" vertical="center" shrinkToFit="1"/>
    </xf>
    <xf numFmtId="176" fontId="16" fillId="0" borderId="71" xfId="3" applyNumberFormat="1" applyFont="1" applyBorder="1" applyAlignment="1">
      <alignment horizontal="center" vertical="center" shrinkToFit="1"/>
    </xf>
    <xf numFmtId="0" fontId="11" fillId="0" borderId="10" xfId="3" applyFont="1" applyBorder="1" applyAlignment="1">
      <alignment horizontal="center" vertical="center" shrinkToFit="1"/>
    </xf>
    <xf numFmtId="0" fontId="11" fillId="0" borderId="72" xfId="3" applyFont="1" applyBorder="1" applyAlignment="1">
      <alignment horizontal="center" vertical="center" shrinkToFit="1"/>
    </xf>
    <xf numFmtId="0" fontId="10" fillId="0" borderId="5" xfId="3" applyFont="1" applyBorder="1" applyAlignment="1">
      <alignment horizontal="left" shrinkToFit="1"/>
    </xf>
    <xf numFmtId="0" fontId="16" fillId="0" borderId="67" xfId="3" applyFont="1" applyBorder="1" applyAlignment="1">
      <alignment horizontal="center" vertical="center" shrinkToFit="1"/>
    </xf>
    <xf numFmtId="0" fontId="16" fillId="0" borderId="70" xfId="3" applyFont="1" applyBorder="1" applyAlignment="1">
      <alignment horizontal="center" vertical="center" shrinkToFit="1"/>
    </xf>
    <xf numFmtId="0" fontId="10" fillId="0" borderId="6" xfId="3" applyFont="1" applyBorder="1" applyAlignment="1">
      <alignment horizontal="left" shrinkToFit="1"/>
    </xf>
    <xf numFmtId="0" fontId="6" fillId="0" borderId="74" xfId="3" applyFont="1" applyBorder="1" applyAlignment="1">
      <alignment horizontal="center" vertical="center" shrinkToFit="1"/>
    </xf>
    <xf numFmtId="0" fontId="6" fillId="0" borderId="78" xfId="3" applyFont="1" applyBorder="1" applyAlignment="1">
      <alignment horizontal="center" vertical="center" shrinkToFit="1"/>
    </xf>
    <xf numFmtId="0" fontId="11" fillId="0" borderId="79" xfId="3" applyFont="1" applyBorder="1" applyAlignment="1">
      <alignment horizontal="center" vertical="center" shrinkToFit="1"/>
    </xf>
    <xf numFmtId="0" fontId="13" fillId="0" borderId="55" xfId="3" applyFont="1" applyBorder="1" applyAlignment="1">
      <alignment horizontal="center" vertical="center" wrapText="1" shrinkToFit="1"/>
    </xf>
    <xf numFmtId="0" fontId="13" fillId="0" borderId="56" xfId="3" applyFont="1" applyBorder="1" applyAlignment="1">
      <alignment horizontal="center" vertical="center" wrapText="1" shrinkToFit="1"/>
    </xf>
    <xf numFmtId="0" fontId="13" fillId="0" borderId="89" xfId="3" applyFont="1" applyBorder="1" applyAlignment="1">
      <alignment horizontal="center" vertical="center" wrapText="1" shrinkToFit="1"/>
    </xf>
    <xf numFmtId="0" fontId="13" fillId="0" borderId="82" xfId="3" applyFont="1" applyBorder="1" applyAlignment="1">
      <alignment horizontal="center" vertical="center" wrapText="1" shrinkToFit="1"/>
    </xf>
    <xf numFmtId="0" fontId="13" fillId="0" borderId="83" xfId="3" applyFont="1" applyBorder="1" applyAlignment="1">
      <alignment horizontal="center" vertical="center" wrapText="1" shrinkToFit="1"/>
    </xf>
    <xf numFmtId="0" fontId="13" fillId="0" borderId="84" xfId="3" applyFont="1" applyBorder="1" applyAlignment="1">
      <alignment horizontal="center" vertical="center" wrapText="1" shrinkToFit="1"/>
    </xf>
    <xf numFmtId="0" fontId="5" fillId="0" borderId="86" xfId="3" applyFont="1" applyBorder="1" applyAlignment="1">
      <alignment horizontal="center" vertical="center" shrinkToFit="1"/>
    </xf>
    <xf numFmtId="0" fontId="5" fillId="0" borderId="87" xfId="3" applyFont="1" applyBorder="1" applyAlignment="1">
      <alignment horizontal="center" vertical="center" shrinkToFit="1"/>
    </xf>
    <xf numFmtId="0" fontId="16" fillId="0" borderId="90" xfId="3" applyFont="1" applyBorder="1" applyAlignment="1">
      <alignment horizontal="center" vertical="center" shrinkToFit="1"/>
    </xf>
    <xf numFmtId="0" fontId="16" fillId="0" borderId="85" xfId="3" applyFont="1" applyBorder="1" applyAlignment="1">
      <alignment horizontal="center" vertical="center" shrinkToFit="1"/>
    </xf>
    <xf numFmtId="0" fontId="10" fillId="0" borderId="58" xfId="3" applyFont="1" applyBorder="1" applyAlignment="1">
      <alignment horizontal="center" vertical="center" wrapText="1" shrinkToFit="1"/>
    </xf>
    <xf numFmtId="0" fontId="10" fillId="0" borderId="59" xfId="3" applyFont="1" applyBorder="1" applyAlignment="1">
      <alignment horizontal="center" vertical="center" wrapText="1" shrinkToFit="1"/>
    </xf>
    <xf numFmtId="0" fontId="10" fillId="0" borderId="60" xfId="3" applyFont="1" applyBorder="1" applyAlignment="1">
      <alignment horizontal="center" vertical="center" wrapText="1" shrinkToFit="1"/>
    </xf>
    <xf numFmtId="177" fontId="12" fillId="0" borderId="55" xfId="3" applyNumberFormat="1" applyFont="1" applyBorder="1" applyAlignment="1">
      <alignment horizontal="center" vertical="center" wrapText="1" shrinkToFit="1"/>
    </xf>
    <xf numFmtId="177" fontId="12" fillId="0" borderId="56" xfId="3" applyNumberFormat="1" applyFont="1" applyBorder="1" applyAlignment="1">
      <alignment horizontal="center" vertical="center" wrapText="1" shrinkToFit="1"/>
    </xf>
    <xf numFmtId="177" fontId="12" fillId="0" borderId="57" xfId="3" applyNumberFormat="1" applyFont="1" applyBorder="1" applyAlignment="1">
      <alignment horizontal="center" vertical="center" wrapText="1" shrinkToFit="1"/>
    </xf>
    <xf numFmtId="177" fontId="12" fillId="0" borderId="28" xfId="3" applyNumberFormat="1" applyFont="1" applyBorder="1" applyAlignment="1">
      <alignment horizontal="center" vertical="center" wrapText="1" shrinkToFit="1"/>
    </xf>
    <xf numFmtId="177" fontId="12" fillId="0" borderId="29" xfId="3" applyNumberFormat="1" applyFont="1" applyBorder="1" applyAlignment="1">
      <alignment horizontal="center" vertical="center" wrapText="1" shrinkToFit="1"/>
    </xf>
    <xf numFmtId="177" fontId="12" fillId="0" borderId="30" xfId="3" applyNumberFormat="1" applyFont="1" applyBorder="1" applyAlignment="1">
      <alignment horizontal="center" vertical="center" wrapText="1" shrinkToFit="1"/>
    </xf>
    <xf numFmtId="176" fontId="20" fillId="0" borderId="1" xfId="3" applyNumberFormat="1" applyFont="1" applyBorder="1" applyAlignment="1">
      <alignment horizontal="center" vertical="center" shrinkToFit="1"/>
    </xf>
    <xf numFmtId="176" fontId="20" fillId="0" borderId="4" xfId="3" applyNumberFormat="1" applyFont="1" applyBorder="1" applyAlignment="1">
      <alignment horizontal="center" vertical="center" shrinkToFit="1"/>
    </xf>
    <xf numFmtId="0" fontId="19" fillId="0" borderId="62" xfId="3" applyFont="1" applyBorder="1" applyAlignment="1">
      <alignment horizontal="center" vertical="center" shrinkToFit="1"/>
    </xf>
    <xf numFmtId="0" fontId="19" fillId="0" borderId="108" xfId="3" applyFont="1" applyBorder="1" applyAlignment="1">
      <alignment horizontal="center" vertical="center" shrinkToFit="1"/>
    </xf>
    <xf numFmtId="0" fontId="20" fillId="0" borderId="99" xfId="3" applyFont="1" applyBorder="1" applyAlignment="1">
      <alignment horizontal="center" vertical="center" shrinkToFit="1"/>
    </xf>
    <xf numFmtId="0" fontId="20" fillId="0" borderId="109" xfId="3" applyFont="1" applyBorder="1" applyAlignment="1">
      <alignment horizontal="center" vertical="center" shrinkToFit="1"/>
    </xf>
    <xf numFmtId="0" fontId="6" fillId="0" borderId="101" xfId="3" applyFont="1" applyBorder="1" applyAlignment="1">
      <alignment horizontal="center" vertical="center" shrinkToFit="1"/>
    </xf>
    <xf numFmtId="0" fontId="13" fillId="3" borderId="110" xfId="3" applyFont="1" applyFill="1" applyBorder="1" applyAlignment="1">
      <alignment horizontal="center" vertical="center" wrapText="1" shrinkToFit="1"/>
    </xf>
    <xf numFmtId="0" fontId="13" fillId="3" borderId="66" xfId="3" applyFont="1" applyFill="1" applyBorder="1" applyAlignment="1">
      <alignment horizontal="center" vertical="center" wrapText="1" shrinkToFit="1"/>
    </xf>
    <xf numFmtId="0" fontId="13" fillId="3" borderId="111" xfId="3" applyFont="1" applyFill="1" applyBorder="1" applyAlignment="1">
      <alignment horizontal="center" vertical="center" wrapText="1" shrinkToFit="1"/>
    </xf>
    <xf numFmtId="0" fontId="13" fillId="3" borderId="10" xfId="3" applyFont="1" applyFill="1" applyBorder="1" applyAlignment="1">
      <alignment horizontal="center" vertical="center" wrapText="1" shrinkToFit="1"/>
    </xf>
    <xf numFmtId="0" fontId="13" fillId="3" borderId="11" xfId="3" applyFont="1" applyFill="1" applyBorder="1" applyAlignment="1">
      <alignment horizontal="center" vertical="center" wrapText="1" shrinkToFit="1"/>
    </xf>
    <xf numFmtId="0" fontId="13" fillId="3" borderId="12" xfId="3" applyFont="1" applyFill="1" applyBorder="1" applyAlignment="1">
      <alignment horizontal="center" vertical="center" wrapText="1" shrinkToFit="1"/>
    </xf>
    <xf numFmtId="0" fontId="5" fillId="0" borderId="104" xfId="3" applyFont="1" applyBorder="1" applyAlignment="1">
      <alignment horizontal="center" vertical="center" shrinkToFit="1"/>
    </xf>
    <xf numFmtId="0" fontId="5" fillId="0" borderId="105" xfId="3" applyFont="1" applyBorder="1" applyAlignment="1">
      <alignment horizontal="center" vertical="center" shrinkToFit="1"/>
    </xf>
    <xf numFmtId="0" fontId="5" fillId="0" borderId="106" xfId="3" applyFont="1" applyBorder="1" applyAlignment="1">
      <alignment horizontal="center" vertical="center" shrinkToFit="1"/>
    </xf>
    <xf numFmtId="0" fontId="10" fillId="0" borderId="32" xfId="3" applyFont="1" applyBorder="1" applyAlignment="1">
      <alignment horizontal="center" vertical="center" wrapText="1" shrinkToFit="1"/>
    </xf>
    <xf numFmtId="0" fontId="10" fillId="0" borderId="33" xfId="3" applyFont="1" applyBorder="1" applyAlignment="1">
      <alignment horizontal="center" vertical="center" wrapText="1" shrinkToFit="1"/>
    </xf>
    <xf numFmtId="0" fontId="10" fillId="0" borderId="34" xfId="3" applyFont="1" applyBorder="1" applyAlignment="1">
      <alignment horizontal="center" vertical="center" wrapText="1" shrinkToFit="1"/>
    </xf>
    <xf numFmtId="0" fontId="10" fillId="0" borderId="77" xfId="3" applyFont="1" applyBorder="1" applyAlignment="1">
      <alignment horizontal="center" vertical="center" wrapText="1" shrinkToFit="1"/>
    </xf>
    <xf numFmtId="177" fontId="6" fillId="0" borderId="50" xfId="3" applyNumberFormat="1" applyFont="1" applyBorder="1" applyAlignment="1">
      <alignment horizontal="center" vertical="center" wrapText="1" shrinkToFit="1"/>
    </xf>
    <xf numFmtId="0" fontId="20" fillId="0" borderId="69" xfId="3" applyFont="1" applyBorder="1" applyAlignment="1">
      <alignment horizontal="center" vertical="center" shrinkToFit="1"/>
    </xf>
    <xf numFmtId="0" fontId="20" fillId="0" borderId="107" xfId="3" applyFont="1" applyBorder="1" applyAlignment="1">
      <alignment horizontal="center" vertical="center" shrinkToFit="1"/>
    </xf>
    <xf numFmtId="0" fontId="20" fillId="0" borderId="100" xfId="3" applyFont="1" applyBorder="1" applyAlignment="1">
      <alignment horizontal="center" vertical="center" shrinkToFit="1"/>
    </xf>
    <xf numFmtId="176" fontId="19" fillId="0" borderId="1" xfId="3" applyNumberFormat="1" applyFont="1" applyBorder="1" applyAlignment="1">
      <alignment horizontal="center" vertical="center" shrinkToFit="1"/>
    </xf>
    <xf numFmtId="0" fontId="19" fillId="0" borderId="69" xfId="3" applyFont="1" applyBorder="1" applyAlignment="1">
      <alignment horizontal="center" vertical="center" shrinkToFit="1"/>
    </xf>
    <xf numFmtId="0" fontId="11" fillId="0" borderId="51" xfId="3" applyFont="1" applyBorder="1" applyAlignment="1">
      <alignment horizontal="center" vertical="center" shrinkToFit="1"/>
    </xf>
    <xf numFmtId="0" fontId="11" fillId="0" borderId="52" xfId="3" applyFont="1" applyBorder="1" applyAlignment="1">
      <alignment horizontal="center" vertical="center" shrinkToFit="1"/>
    </xf>
    <xf numFmtId="0" fontId="18" fillId="0" borderId="94" xfId="3" applyFont="1" applyBorder="1" applyAlignment="1">
      <alignment horizontal="center" vertical="center" shrinkToFit="1"/>
    </xf>
    <xf numFmtId="0" fontId="18" fillId="0" borderId="92" xfId="3" applyFont="1" applyBorder="1" applyAlignment="1">
      <alignment horizontal="center" vertical="center" shrinkToFit="1"/>
    </xf>
    <xf numFmtId="0" fontId="10" fillId="0" borderId="45" xfId="3" applyFont="1" applyBorder="1" applyAlignment="1">
      <alignment horizontal="center" vertical="center" wrapText="1" shrinkToFit="1"/>
    </xf>
    <xf numFmtId="0" fontId="10" fillId="0" borderId="0" xfId="3" applyFont="1" applyAlignment="1">
      <alignment horizontal="center" vertical="center" wrapText="1" shrinkToFit="1"/>
    </xf>
    <xf numFmtId="0" fontId="10" fillId="0" borderId="75" xfId="3" applyFont="1" applyBorder="1" applyAlignment="1">
      <alignment horizontal="center" vertical="center" wrapText="1" shrinkToFit="1"/>
    </xf>
    <xf numFmtId="177" fontId="6" fillId="0" borderId="0" xfId="3" applyNumberFormat="1" applyFont="1" applyAlignment="1">
      <alignment horizontal="center" vertical="center" wrapText="1" shrinkToFit="1"/>
    </xf>
    <xf numFmtId="177" fontId="6" fillId="0" borderId="45" xfId="3" applyNumberFormat="1" applyFont="1" applyBorder="1" applyAlignment="1">
      <alignment horizontal="center" vertical="center" wrapText="1" shrinkToFit="1"/>
    </xf>
    <xf numFmtId="177" fontId="6" fillId="0" borderId="53" xfId="3" applyNumberFormat="1" applyFont="1" applyBorder="1" applyAlignment="1">
      <alignment horizontal="center" vertical="center" wrapText="1" shrinkToFit="1"/>
    </xf>
    <xf numFmtId="0" fontId="18" fillId="0" borderId="95" xfId="3" applyFont="1" applyBorder="1" applyAlignment="1">
      <alignment horizontal="center" vertical="center" shrinkToFit="1"/>
    </xf>
    <xf numFmtId="0" fontId="9" fillId="2" borderId="92" xfId="3" applyFont="1" applyFill="1" applyBorder="1" applyAlignment="1">
      <alignment horizontal="center" vertical="center" shrinkToFit="1"/>
    </xf>
    <xf numFmtId="0" fontId="9" fillId="2" borderId="93" xfId="3" applyFont="1" applyFill="1" applyBorder="1" applyAlignment="1">
      <alignment horizontal="center" vertical="center" shrinkToFit="1"/>
    </xf>
    <xf numFmtId="0" fontId="9" fillId="2" borderId="96" xfId="3" applyFont="1" applyFill="1" applyBorder="1" applyAlignment="1">
      <alignment horizontal="center" vertical="center" shrinkToFit="1"/>
    </xf>
    <xf numFmtId="0" fontId="18" fillId="0" borderId="93" xfId="3" applyFont="1" applyBorder="1" applyAlignment="1">
      <alignment horizontal="center" vertical="center" shrinkToFit="1"/>
    </xf>
    <xf numFmtId="0" fontId="19" fillId="0" borderId="0" xfId="3" applyFont="1" applyAlignment="1">
      <alignment horizontal="center" vertical="center" shrinkToFit="1"/>
    </xf>
    <xf numFmtId="0" fontId="11" fillId="0" borderId="0" xfId="3" applyFont="1" applyAlignment="1">
      <alignment horizontal="center" vertical="center" shrinkToFit="1"/>
    </xf>
    <xf numFmtId="0" fontId="6" fillId="0" borderId="91" xfId="3" applyFont="1" applyBorder="1" applyAlignment="1">
      <alignment horizontal="center" vertical="center" shrinkToFit="1"/>
    </xf>
    <xf numFmtId="0" fontId="6" fillId="0" borderId="92" xfId="3" applyFont="1" applyBorder="1" applyAlignment="1">
      <alignment horizontal="center" vertical="center" shrinkToFit="1"/>
    </xf>
    <xf numFmtId="0" fontId="6" fillId="0" borderId="93" xfId="3" applyFont="1" applyBorder="1" applyAlignment="1">
      <alignment horizontal="center" vertical="center" shrinkToFit="1"/>
    </xf>
    <xf numFmtId="176" fontId="19" fillId="0" borderId="6" xfId="3" applyNumberFormat="1" applyFont="1" applyBorder="1" applyAlignment="1">
      <alignment horizontal="center" vertical="center" shrinkToFit="1"/>
    </xf>
    <xf numFmtId="0" fontId="19" fillId="0" borderId="10" xfId="3" applyFont="1" applyBorder="1" applyAlignment="1">
      <alignment horizontal="center" vertical="center" shrinkToFit="1"/>
    </xf>
    <xf numFmtId="0" fontId="19" fillId="0" borderId="67" xfId="3" applyFont="1" applyBorder="1" applyAlignment="1">
      <alignment horizontal="center" vertical="center" shrinkToFit="1"/>
    </xf>
    <xf numFmtId="0" fontId="11" fillId="0" borderId="11" xfId="3" applyFont="1" applyBorder="1" applyAlignment="1" applyProtection="1">
      <alignment horizontal="left" vertical="center"/>
      <protection locked="0"/>
    </xf>
    <xf numFmtId="0" fontId="6" fillId="0" borderId="66" xfId="3" applyFont="1" applyBorder="1" applyAlignment="1">
      <alignment horizontal="left" vertical="center"/>
    </xf>
    <xf numFmtId="0" fontId="6" fillId="0" borderId="0" xfId="3" applyFont="1" applyAlignment="1">
      <alignment horizontal="left" vertical="center"/>
    </xf>
    <xf numFmtId="20" fontId="10" fillId="0" borderId="0" xfId="3" quotePrefix="1" applyNumberFormat="1" applyFont="1" applyAlignment="1" applyProtection="1">
      <alignment horizontal="right" vertical="center" shrinkToFit="1"/>
      <protection locked="0"/>
    </xf>
    <xf numFmtId="0" fontId="9" fillId="0" borderId="1" xfId="3" applyFont="1" applyBorder="1" applyAlignment="1" applyProtection="1">
      <alignment horizontal="center" vertical="center" shrinkToFit="1"/>
      <protection locked="0"/>
    </xf>
    <xf numFmtId="0" fontId="9" fillId="0" borderId="6" xfId="3" applyFont="1" applyBorder="1" applyAlignment="1" applyProtection="1">
      <alignment horizontal="center" vertical="center" shrinkToFit="1"/>
      <protection locked="0"/>
    </xf>
    <xf numFmtId="0" fontId="9" fillId="0" borderId="1" xfId="3" applyFont="1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center" vertical="center"/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56" fontId="21" fillId="0" borderId="0" xfId="3" applyNumberFormat="1" applyFont="1" applyAlignment="1" applyProtection="1">
      <alignment horizontal="left" vertical="center"/>
      <protection locked="0"/>
    </xf>
    <xf numFmtId="0" fontId="6" fillId="0" borderId="6" xfId="3" applyFont="1" applyBorder="1" applyAlignment="1" applyProtection="1">
      <alignment horizontal="center" vertical="center" shrinkToFit="1"/>
      <protection locked="0"/>
    </xf>
    <xf numFmtId="0" fontId="11" fillId="0" borderId="6" xfId="3" applyFont="1" applyBorder="1" applyAlignment="1" applyProtection="1">
      <alignment horizontal="center" vertical="center"/>
      <protection locked="0"/>
    </xf>
    <xf numFmtId="178" fontId="6" fillId="0" borderId="0" xfId="3" applyNumberFormat="1" applyFont="1" applyAlignment="1">
      <alignment horizontal="righ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Book2" xfId="3" xr:uid="{00000000-0005-0000-0000-000003000000}"/>
  </cellStyles>
  <dxfs count="0"/>
  <tableStyles count="0" defaultTableStyle="TableStyleMedium2" defaultPivotStyle="PivotStyleLight16"/>
  <colors>
    <mruColors>
      <color rgb="FFFFFF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S98"/>
  <sheetViews>
    <sheetView tabSelected="1" view="pageBreakPreview" zoomScale="56" zoomScaleNormal="75" zoomScaleSheetLayoutView="75" workbookViewId="0">
      <selection activeCell="AN1" sqref="AN1"/>
    </sheetView>
  </sheetViews>
  <sheetFormatPr defaultColWidth="9" defaultRowHeight="22" customHeight="1" x14ac:dyDescent="0.2"/>
  <cols>
    <col min="1" max="1" width="4.7265625" style="1" customWidth="1"/>
    <col min="2" max="2" width="26.6328125" style="1" customWidth="1"/>
    <col min="3" max="3" width="12.6328125" style="1" hidden="1" customWidth="1"/>
    <col min="4" max="27" width="5.6328125" style="2" customWidth="1"/>
    <col min="28" max="36" width="5.6328125" style="2" hidden="1" customWidth="1"/>
    <col min="37" max="39" width="8.6328125" style="2" hidden="1" customWidth="1"/>
    <col min="40" max="43" width="26.6328125" style="2" customWidth="1"/>
    <col min="44" max="44" width="26.6328125" style="2" hidden="1" customWidth="1"/>
    <col min="45" max="45" width="26.6328125" style="2" customWidth="1"/>
    <col min="46" max="16384" width="9" style="2"/>
  </cols>
  <sheetData>
    <row r="1" spans="1:45" s="1" customFormat="1" ht="36" customHeight="1" x14ac:dyDescent="0.2">
      <c r="AN1" s="21"/>
      <c r="AO1" s="22"/>
      <c r="AP1" s="22"/>
      <c r="AQ1" s="213">
        <f ca="1">TODAY()</f>
        <v>45070</v>
      </c>
      <c r="AR1" s="213"/>
      <c r="AS1" s="213"/>
    </row>
    <row r="2" spans="1:45" ht="69.75" customHeight="1" x14ac:dyDescent="0.2">
      <c r="A2" s="193" t="s">
        <v>32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</row>
    <row r="3" spans="1:45" ht="16.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 ht="43.5" customHeight="1" x14ac:dyDescent="0.2">
      <c r="A4" s="194" t="s">
        <v>40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</row>
    <row r="5" spans="1:45" ht="13.5" customHeight="1" x14ac:dyDescent="0.2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21" customHeight="1" thickBot="1" x14ac:dyDescent="0.25"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1" customFormat="1" ht="55" customHeight="1" thickBot="1" x14ac:dyDescent="0.25">
      <c r="A7" s="195" t="s">
        <v>15</v>
      </c>
      <c r="B7" s="196"/>
      <c r="C7" s="197"/>
      <c r="D7" s="180" t="str">
        <f>B8</f>
        <v>ブルスト</v>
      </c>
      <c r="E7" s="181"/>
      <c r="F7" s="192"/>
      <c r="G7" s="180" t="str">
        <f>B10</f>
        <v>藤岡</v>
      </c>
      <c r="H7" s="181"/>
      <c r="I7" s="192"/>
      <c r="J7" s="181" t="str">
        <f>B12</f>
        <v>ＫＳＣ</v>
      </c>
      <c r="K7" s="181"/>
      <c r="L7" s="181"/>
      <c r="M7" s="180" t="str">
        <f>B14</f>
        <v>碓東</v>
      </c>
      <c r="N7" s="181"/>
      <c r="O7" s="181"/>
      <c r="P7" s="180" t="str">
        <f>B16</f>
        <v>松井田</v>
      </c>
      <c r="Q7" s="181"/>
      <c r="R7" s="181"/>
      <c r="S7" s="180" t="str">
        <f>B18</f>
        <v>高崎北</v>
      </c>
      <c r="T7" s="181"/>
      <c r="U7" s="192"/>
      <c r="V7" s="181" t="str">
        <f>B20</f>
        <v>クエルボ</v>
      </c>
      <c r="W7" s="181"/>
      <c r="X7" s="181"/>
      <c r="Y7" s="180" t="str">
        <f>B22</f>
        <v>安中</v>
      </c>
      <c r="Z7" s="181"/>
      <c r="AA7" s="181"/>
      <c r="AB7" s="180">
        <f>B24</f>
        <v>0</v>
      </c>
      <c r="AC7" s="181"/>
      <c r="AD7" s="188"/>
      <c r="AE7" s="189"/>
      <c r="AF7" s="189"/>
      <c r="AG7" s="190"/>
      <c r="AH7" s="189"/>
      <c r="AI7" s="189"/>
      <c r="AJ7" s="191"/>
      <c r="AK7" s="25" t="s">
        <v>0</v>
      </c>
      <c r="AL7" s="26" t="s">
        <v>1</v>
      </c>
      <c r="AM7" s="27" t="s">
        <v>2</v>
      </c>
      <c r="AN7" s="28" t="s">
        <v>3</v>
      </c>
      <c r="AO7" s="29" t="s">
        <v>4</v>
      </c>
      <c r="AP7" s="30" t="s">
        <v>5</v>
      </c>
      <c r="AQ7" s="29" t="s">
        <v>6</v>
      </c>
      <c r="AR7" s="31" t="s">
        <v>7</v>
      </c>
      <c r="AS7" s="32" t="s">
        <v>8</v>
      </c>
    </row>
    <row r="8" spans="1:45" s="1" customFormat="1" ht="55" customHeight="1" x14ac:dyDescent="0.2">
      <c r="A8" s="115">
        <v>1</v>
      </c>
      <c r="B8" s="117" t="s">
        <v>23</v>
      </c>
      <c r="C8" s="33" t="s">
        <v>9</v>
      </c>
      <c r="D8" s="159"/>
      <c r="E8" s="160"/>
      <c r="F8" s="161"/>
      <c r="G8" s="182" t="str">
        <f>IF(G9&gt;I9,"○",IF(G9&lt;I9,"×",IF(G9="","",IF(G9=I9,"△",))))</f>
        <v>○</v>
      </c>
      <c r="H8" s="183"/>
      <c r="I8" s="183"/>
      <c r="J8" s="182" t="str">
        <f>IF(J9&gt;L9,"○",IF(J9&lt;L9,"×",IF(J9="","",IF(J9=L9,"△",))))</f>
        <v>○</v>
      </c>
      <c r="K8" s="183"/>
      <c r="L8" s="183"/>
      <c r="M8" s="182" t="str">
        <f>IF(M9&gt;O9,"○",IF(M9&lt;O9,"×",IF(M9="","",IF(M9=O9,"△",))))</f>
        <v>○</v>
      </c>
      <c r="N8" s="183"/>
      <c r="O8" s="183"/>
      <c r="P8" s="182" t="str">
        <f>IF(P9&gt;R9,"○",IF(P9&lt;R9,"×",IF(P9="","",IF(P9=R9,"△",))))</f>
        <v>○</v>
      </c>
      <c r="Q8" s="183"/>
      <c r="R8" s="183"/>
      <c r="S8" s="182" t="str">
        <f>IF(S9&gt;U9,"○",IF(S9&lt;U9,"×",IF(S9="","",IF(S9=U9,"△",))))</f>
        <v>○</v>
      </c>
      <c r="T8" s="183"/>
      <c r="U8" s="183"/>
      <c r="V8" s="182" t="str">
        <f>IF(V9&gt;X9,"○",IF(V9&lt;X9,"×",IF(V9="","",IF(V9=X9,"△",))))</f>
        <v>○</v>
      </c>
      <c r="W8" s="183"/>
      <c r="X8" s="183"/>
      <c r="Y8" s="182" t="str">
        <f>IF(Y9&gt;AA9,"○",IF(Y9&lt;AA9,"×",IF(Y9="","",IF(Y9=AA9,"△",))))</f>
        <v>×</v>
      </c>
      <c r="Z8" s="183"/>
      <c r="AA8" s="183"/>
      <c r="AB8" s="182"/>
      <c r="AC8" s="183"/>
      <c r="AD8" s="184"/>
      <c r="AE8" s="185"/>
      <c r="AF8" s="185"/>
      <c r="AG8" s="185"/>
      <c r="AH8" s="186"/>
      <c r="AI8" s="185"/>
      <c r="AJ8" s="187"/>
      <c r="AK8" s="100">
        <f>COUNTIF($D8:$AJ8,"○")</f>
        <v>6</v>
      </c>
      <c r="AL8" s="95">
        <f>COUNTIF($D8:$AJ8,"×")</f>
        <v>1</v>
      </c>
      <c r="AM8" s="102">
        <f>COUNTIF($D8:$AJ8,"△")</f>
        <v>0</v>
      </c>
      <c r="AN8" s="200">
        <f>AK8*3+AM8*1</f>
        <v>18</v>
      </c>
      <c r="AO8" s="198">
        <f>SUM(AB9,Y9,V9,S9,P9,M9,J9,G9,D9,AE9,AH9)</f>
        <v>26</v>
      </c>
      <c r="AP8" s="198">
        <f>SUM(AD9,AA9,X9,U9,R9,O9,L9,I9,F9,AG9,AJ9)</f>
        <v>4</v>
      </c>
      <c r="AQ8" s="198">
        <f>AO8-AP8</f>
        <v>22</v>
      </c>
      <c r="AR8" s="199">
        <f>+AN8*1000000+AQ8*10000+AO8*100</f>
        <v>18222600</v>
      </c>
      <c r="AS8" s="156">
        <f>RANK(AR8,AR$8:AR$22,0)</f>
        <v>1</v>
      </c>
    </row>
    <row r="9" spans="1:45" s="1" customFormat="1" ht="55" customHeight="1" thickBot="1" x14ac:dyDescent="0.25">
      <c r="A9" s="115"/>
      <c r="B9" s="117"/>
      <c r="C9" s="34" t="s">
        <v>12</v>
      </c>
      <c r="D9" s="162"/>
      <c r="E9" s="163"/>
      <c r="F9" s="164"/>
      <c r="G9" s="35">
        <f>IF(ISBLANK(G35),"",(G35))</f>
        <v>4</v>
      </c>
      <c r="H9" s="36" t="s">
        <v>11</v>
      </c>
      <c r="I9" s="37">
        <f>IF(ISBLANK(J35),"",(J35))</f>
        <v>0</v>
      </c>
      <c r="J9" s="35">
        <f>IF(ISBLANK(V45),"",(V45))</f>
        <v>5</v>
      </c>
      <c r="K9" s="36" t="s">
        <v>13</v>
      </c>
      <c r="L9" s="37">
        <f>IF(ISBLANK(Y45),"",(Y45))</f>
        <v>0</v>
      </c>
      <c r="M9" s="35">
        <f>IF(ISBLANK(G43),"",(G43))</f>
        <v>8</v>
      </c>
      <c r="N9" s="36" t="s">
        <v>11</v>
      </c>
      <c r="O9" s="37">
        <f>IF(ISBLANK(J43),"",(J43))</f>
        <v>0</v>
      </c>
      <c r="P9" s="35">
        <f>IF(ISBLANK(V59),"",(V59))</f>
        <v>3</v>
      </c>
      <c r="Q9" s="36" t="s">
        <v>11</v>
      </c>
      <c r="R9" s="37">
        <f>IF(ISBLANK(Y59),"",(Y59))</f>
        <v>0</v>
      </c>
      <c r="S9" s="35">
        <f>IF(ISBLANK(G55),"",(G55))</f>
        <v>2</v>
      </c>
      <c r="T9" s="36" t="s">
        <v>11</v>
      </c>
      <c r="U9" s="37">
        <f>IF(ISBLANK(J55),"",(J55))</f>
        <v>1</v>
      </c>
      <c r="V9" s="35">
        <f>IF(ISBLANK(V53),"",(V53))</f>
        <v>3</v>
      </c>
      <c r="W9" s="36" t="s">
        <v>11</v>
      </c>
      <c r="X9" s="37">
        <f>IF(ISBLANK(Y53),"",(Y53))</f>
        <v>1</v>
      </c>
      <c r="Y9" s="35">
        <f>IF(ISBLANK(J38),"",(J38))</f>
        <v>1</v>
      </c>
      <c r="Z9" s="36" t="s">
        <v>11</v>
      </c>
      <c r="AA9" s="37">
        <f>IF(ISBLANK(G38),"",(G38))</f>
        <v>2</v>
      </c>
      <c r="AB9" s="35"/>
      <c r="AC9" s="36"/>
      <c r="AD9" s="38"/>
      <c r="AE9" s="39"/>
      <c r="AF9" s="39"/>
      <c r="AG9" s="39"/>
      <c r="AH9" s="40"/>
      <c r="AI9" s="39"/>
      <c r="AJ9" s="41"/>
      <c r="AK9" s="101"/>
      <c r="AL9" s="96"/>
      <c r="AM9" s="103"/>
      <c r="AN9" s="177"/>
      <c r="AO9" s="176"/>
      <c r="AP9" s="176"/>
      <c r="AQ9" s="176"/>
      <c r="AR9" s="154"/>
      <c r="AS9" s="175"/>
    </row>
    <row r="10" spans="1:45" s="1" customFormat="1" ht="55" customHeight="1" x14ac:dyDescent="0.2">
      <c r="A10" s="158">
        <v>2</v>
      </c>
      <c r="B10" s="178" t="s">
        <v>24</v>
      </c>
      <c r="C10" s="43" t="s">
        <v>9</v>
      </c>
      <c r="D10" s="168" t="str">
        <f>IF(D11&gt;F11,"○",IF(D11&lt;F11,"×",IF(D11="","",IF(D11=F11,"△",))))</f>
        <v>×</v>
      </c>
      <c r="E10" s="169"/>
      <c r="F10" s="170"/>
      <c r="G10" s="159"/>
      <c r="H10" s="160"/>
      <c r="I10" s="161"/>
      <c r="J10" s="168" t="str">
        <f>IF(J11&gt;L11,"○",IF(J11&lt;L11,"×",IF(J11="","",IF(J11=L11,"△",))))</f>
        <v>×</v>
      </c>
      <c r="K10" s="169"/>
      <c r="L10" s="170"/>
      <c r="M10" s="168" t="str">
        <f>IF(M11&gt;O11,"○",IF(M11&lt;O11,"×",IF(M11="","",IF(M11=O11,"△",))))</f>
        <v>○</v>
      </c>
      <c r="N10" s="169"/>
      <c r="O10" s="170"/>
      <c r="P10" s="168" t="str">
        <f>IF(P11&gt;R11,"○",IF(P11&lt;R11,"×",IF(P11="","",IF(P11=R11,"△",))))</f>
        <v>×</v>
      </c>
      <c r="Q10" s="169"/>
      <c r="R10" s="170"/>
      <c r="S10" s="168" t="str">
        <f>IF(S11&gt;U11,"○",IF(S11&lt;U11,"×",IF(S11="","",IF(S11=U11,"△",))))</f>
        <v>×</v>
      </c>
      <c r="T10" s="169"/>
      <c r="U10" s="170"/>
      <c r="V10" s="168" t="str">
        <f>IF(V11&gt;X11,"○",IF(V11&lt;X11,"×",IF(V11="","",IF(V11=X11,"△",))))</f>
        <v>×</v>
      </c>
      <c r="W10" s="169"/>
      <c r="X10" s="170"/>
      <c r="Y10" s="168" t="str">
        <f>IF(Y11&gt;AA11,"○",IF(Y11&lt;AA11,"×",IF(Y11="","",IF(Y11=AA11,"△",))))</f>
        <v>△</v>
      </c>
      <c r="Z10" s="169"/>
      <c r="AA10" s="170"/>
      <c r="AB10" s="168"/>
      <c r="AC10" s="169"/>
      <c r="AD10" s="171"/>
      <c r="AE10" s="88"/>
      <c r="AF10" s="88"/>
      <c r="AG10" s="89"/>
      <c r="AH10" s="87"/>
      <c r="AI10" s="88"/>
      <c r="AJ10" s="172"/>
      <c r="AK10" s="100">
        <f>COUNTIF($D10:$AJ10,"○")</f>
        <v>1</v>
      </c>
      <c r="AL10" s="95">
        <f>COUNTIF($D10:$AJ10,"×")</f>
        <v>5</v>
      </c>
      <c r="AM10" s="102">
        <f>COUNTIF($D10:$AJ10,"△")</f>
        <v>1</v>
      </c>
      <c r="AN10" s="177">
        <f>AK10*3+AM10*1</f>
        <v>4</v>
      </c>
      <c r="AO10" s="176">
        <f>SUM(AB11,Y11,V11,S11,P11,M11,J11,G11,D11,AE11,AH11)</f>
        <v>7</v>
      </c>
      <c r="AP10" s="176">
        <f>SUM(AD11,AA11,X11,U11,R11,O11,L11,I11,F11,AG11,AJ11)</f>
        <v>17</v>
      </c>
      <c r="AQ10" s="176">
        <f>AO10-AP10</f>
        <v>-10</v>
      </c>
      <c r="AR10" s="154">
        <f>+AN10*1000000+AQ10*10000+AO10*100</f>
        <v>3900700</v>
      </c>
      <c r="AS10" s="156">
        <f t="shared" ref="AS10" si="0">RANK(AR10,AR$8:AR$22,0)</f>
        <v>7</v>
      </c>
    </row>
    <row r="11" spans="1:45" s="1" customFormat="1" ht="55" customHeight="1" thickBot="1" x14ac:dyDescent="0.25">
      <c r="A11" s="119"/>
      <c r="B11" s="179"/>
      <c r="C11" s="42" t="s">
        <v>12</v>
      </c>
      <c r="D11" s="35">
        <f>I9</f>
        <v>0</v>
      </c>
      <c r="E11" s="36" t="s">
        <v>13</v>
      </c>
      <c r="F11" s="36">
        <f>G9</f>
        <v>4</v>
      </c>
      <c r="G11" s="162"/>
      <c r="H11" s="163"/>
      <c r="I11" s="164"/>
      <c r="J11" s="35">
        <f>IF(ISBLANK(V55),"",(V55))</f>
        <v>1</v>
      </c>
      <c r="K11" s="36" t="s">
        <v>11</v>
      </c>
      <c r="L11" s="37">
        <f>IF(ISBLANK(Y55),"",(Y55))</f>
        <v>2</v>
      </c>
      <c r="M11" s="35">
        <f>IF(ISBLANK(G46),"",(G46))</f>
        <v>2</v>
      </c>
      <c r="N11" s="36" t="s">
        <v>11</v>
      </c>
      <c r="O11" s="37">
        <f>IF(ISBLANK(J46),"",(J46))</f>
        <v>0</v>
      </c>
      <c r="P11" s="35">
        <f>IF(ISBLANK(V52),"",(V52))</f>
        <v>0</v>
      </c>
      <c r="Q11" s="36" t="s">
        <v>11</v>
      </c>
      <c r="R11" s="37">
        <f>IF(ISBLANK(Y52),"",(Y52))</f>
        <v>1</v>
      </c>
      <c r="S11" s="35">
        <f>IF(ISBLANK(G44),"",(G44))</f>
        <v>2</v>
      </c>
      <c r="T11" s="36" t="s">
        <v>11</v>
      </c>
      <c r="U11" s="37">
        <f>IF(ISBLANK(J44),"",(J44))</f>
        <v>5</v>
      </c>
      <c r="V11" s="35">
        <f>IF(ISBLANK(V38),"",(V38))</f>
        <v>0</v>
      </c>
      <c r="W11" s="36" t="s">
        <v>11</v>
      </c>
      <c r="X11" s="37">
        <f>IF(ISBLANK(Y38),"",(Y38))</f>
        <v>3</v>
      </c>
      <c r="Y11" s="35">
        <f>IF(ISBLANK(G60),"",(G60))</f>
        <v>2</v>
      </c>
      <c r="Z11" s="36" t="s">
        <v>11</v>
      </c>
      <c r="AA11" s="37">
        <f>IF(ISBLANK(J60),"",(J60))</f>
        <v>2</v>
      </c>
      <c r="AB11" s="35"/>
      <c r="AC11" s="36"/>
      <c r="AD11" s="38"/>
      <c r="AE11" s="44"/>
      <c r="AF11" s="44"/>
      <c r="AG11" s="44"/>
      <c r="AH11" s="45"/>
      <c r="AI11" s="44"/>
      <c r="AJ11" s="46"/>
      <c r="AK11" s="101"/>
      <c r="AL11" s="96"/>
      <c r="AM11" s="103"/>
      <c r="AN11" s="177"/>
      <c r="AO11" s="176"/>
      <c r="AP11" s="176"/>
      <c r="AQ11" s="176"/>
      <c r="AR11" s="154"/>
      <c r="AS11" s="175"/>
    </row>
    <row r="12" spans="1:45" s="1" customFormat="1" ht="55" customHeight="1" x14ac:dyDescent="0.2">
      <c r="A12" s="115">
        <v>3</v>
      </c>
      <c r="B12" s="117" t="s">
        <v>25</v>
      </c>
      <c r="C12" s="47" t="s">
        <v>9</v>
      </c>
      <c r="D12" s="168" t="str">
        <f>IF(D13&gt;F13,"○",IF(D13&lt;F13,"×",IF(D13="","",IF(D13=F13,"△",))))</f>
        <v>×</v>
      </c>
      <c r="E12" s="169"/>
      <c r="F12" s="170"/>
      <c r="G12" s="168" t="str">
        <f>IF(G13&gt;I13,"○",IF(G13&lt;I13,"×",IF(G13="","",IF(G13=I13,"△",))))</f>
        <v>○</v>
      </c>
      <c r="H12" s="169"/>
      <c r="I12" s="170"/>
      <c r="J12" s="159"/>
      <c r="K12" s="160"/>
      <c r="L12" s="161"/>
      <c r="M12" s="168" t="str">
        <f>IF(M13&gt;O13,"○",IF(M13&lt;O13,"×",IF(M13="","",IF(M13=O13,"△",))))</f>
        <v>○</v>
      </c>
      <c r="N12" s="169"/>
      <c r="O12" s="170"/>
      <c r="P12" s="168" t="str">
        <f>IF(P13&gt;R13,"○",IF(P13&lt;R13,"×",IF(P13="","",IF(P13=R13,"△",))))</f>
        <v>×</v>
      </c>
      <c r="Q12" s="169"/>
      <c r="R12" s="170"/>
      <c r="S12" s="168" t="str">
        <f>IF(S13&gt;U13,"○",IF(S13&lt;U13,"×",IF(S13="","",IF(S13=U13,"△",))))</f>
        <v>×</v>
      </c>
      <c r="T12" s="169"/>
      <c r="U12" s="170"/>
      <c r="V12" s="168" t="str">
        <f>IF(V13&gt;X13,"○",IF(V13&lt;X13,"×",IF(V13="","",IF(V13=X13,"△",))))</f>
        <v>×</v>
      </c>
      <c r="W12" s="169"/>
      <c r="X12" s="170"/>
      <c r="Y12" s="168" t="str">
        <f>IF(Y13&gt;AA13,"○",IF(Y13&lt;AA13,"×",IF(Y13="","",IF(Y13=AA13,"△",))))</f>
        <v>×</v>
      </c>
      <c r="Z12" s="169"/>
      <c r="AA12" s="170"/>
      <c r="AB12" s="168"/>
      <c r="AC12" s="169"/>
      <c r="AD12" s="171"/>
      <c r="AE12" s="88"/>
      <c r="AF12" s="88"/>
      <c r="AG12" s="89"/>
      <c r="AH12" s="87"/>
      <c r="AI12" s="88"/>
      <c r="AJ12" s="172"/>
      <c r="AK12" s="100">
        <f>COUNTIF($D12:$AJ12,"○")</f>
        <v>2</v>
      </c>
      <c r="AL12" s="95">
        <f>COUNTIF($D12:$AJ12,"×")</f>
        <v>5</v>
      </c>
      <c r="AM12" s="102">
        <f>COUNTIF($D12:$AJ12,"△")</f>
        <v>0</v>
      </c>
      <c r="AN12" s="177">
        <f>AK12*3+AM12*1</f>
        <v>6</v>
      </c>
      <c r="AO12" s="176">
        <f>SUM(AB13,Y13,V13,S13,P13,M13,J13,G13,D13,AE13,AH13)</f>
        <v>5</v>
      </c>
      <c r="AP12" s="176">
        <f>SUM(AD13,AA13,X13,U13,R13,O13,L13,I13,F13,AG13,AJ13)</f>
        <v>20</v>
      </c>
      <c r="AQ12" s="176">
        <f>AO12-AP12</f>
        <v>-15</v>
      </c>
      <c r="AR12" s="154">
        <f>+AN12*1000000+AQ12*10000+AO12*100</f>
        <v>5850500</v>
      </c>
      <c r="AS12" s="156">
        <f t="shared" ref="AS12" si="1">RANK(AR12,AR$8:AR$22,0)</f>
        <v>6</v>
      </c>
    </row>
    <row r="13" spans="1:45" s="1" customFormat="1" ht="55" customHeight="1" thickBot="1" x14ac:dyDescent="0.25">
      <c r="A13" s="115"/>
      <c r="B13" s="120"/>
      <c r="C13" s="34" t="s">
        <v>12</v>
      </c>
      <c r="D13" s="35">
        <f>L9</f>
        <v>0</v>
      </c>
      <c r="E13" s="36" t="s">
        <v>13</v>
      </c>
      <c r="F13" s="36">
        <f>J9</f>
        <v>5</v>
      </c>
      <c r="G13" s="35">
        <f>L11</f>
        <v>2</v>
      </c>
      <c r="H13" s="36" t="s">
        <v>14</v>
      </c>
      <c r="I13" s="36">
        <f>J11</f>
        <v>1</v>
      </c>
      <c r="J13" s="162"/>
      <c r="K13" s="163"/>
      <c r="L13" s="164"/>
      <c r="M13" s="35">
        <f>IF(ISBLANK(G53),"",(G53))</f>
        <v>3</v>
      </c>
      <c r="N13" s="36" t="s">
        <v>11</v>
      </c>
      <c r="O13" s="37">
        <f>IF(ISBLANK(J53),"",(J53))</f>
        <v>0</v>
      </c>
      <c r="P13" s="35">
        <f>IF(ISBLANK(V43),"",(V43))</f>
        <v>0</v>
      </c>
      <c r="Q13" s="36" t="s">
        <v>11</v>
      </c>
      <c r="R13" s="37">
        <f>IF(ISBLANK(Y43),"",(Y43))</f>
        <v>3</v>
      </c>
      <c r="S13" s="35">
        <f>IF(ISBLANK(G39),"",(G39))</f>
        <v>0</v>
      </c>
      <c r="T13" s="36" t="s">
        <v>11</v>
      </c>
      <c r="U13" s="37">
        <f>IF(ISBLANK(J39),"",(J39))</f>
        <v>4</v>
      </c>
      <c r="V13" s="35">
        <f>IF(ISBLANK(V60),"",(V60))</f>
        <v>0</v>
      </c>
      <c r="W13" s="36" t="s">
        <v>11</v>
      </c>
      <c r="X13" s="37">
        <f>IF(ISBLANK(Y60),"",(Y60))</f>
        <v>5</v>
      </c>
      <c r="Y13" s="35">
        <f>IF(ISBLANK(G36),"",(G36))</f>
        <v>0</v>
      </c>
      <c r="Z13" s="36" t="s">
        <v>11</v>
      </c>
      <c r="AA13" s="37">
        <f>IF(ISBLANK(J36),"",(J36))</f>
        <v>2</v>
      </c>
      <c r="AB13" s="35"/>
      <c r="AC13" s="36"/>
      <c r="AD13" s="38"/>
      <c r="AE13" s="44"/>
      <c r="AF13" s="44"/>
      <c r="AG13" s="44"/>
      <c r="AH13" s="45"/>
      <c r="AI13" s="44"/>
      <c r="AJ13" s="46"/>
      <c r="AK13" s="101"/>
      <c r="AL13" s="96"/>
      <c r="AM13" s="103"/>
      <c r="AN13" s="177"/>
      <c r="AO13" s="176"/>
      <c r="AP13" s="176"/>
      <c r="AQ13" s="176"/>
      <c r="AR13" s="154"/>
      <c r="AS13" s="175"/>
    </row>
    <row r="14" spans="1:45" s="1" customFormat="1" ht="55" customHeight="1" x14ac:dyDescent="0.2">
      <c r="A14" s="158">
        <v>4</v>
      </c>
      <c r="B14" s="117" t="s">
        <v>26</v>
      </c>
      <c r="C14" s="47" t="s">
        <v>9</v>
      </c>
      <c r="D14" s="168" t="str">
        <f>IF(D15&gt;F15,"○",IF(D15&lt;F15,"×",IF(D15="","",IF(D15=F15,"△",))))</f>
        <v>×</v>
      </c>
      <c r="E14" s="169"/>
      <c r="F14" s="170"/>
      <c r="G14" s="168" t="str">
        <f>IF(G15&gt;I15,"○",IF(G15&lt;I15,"×",IF(G15="","",IF(G15=I15,"△",))))</f>
        <v>×</v>
      </c>
      <c r="H14" s="169"/>
      <c r="I14" s="170"/>
      <c r="J14" s="168" t="str">
        <f>IF(J15&gt;L15,"○",IF(J15&lt;L15,"×",IF(J15="","",IF(J15=L15,"△",))))</f>
        <v>×</v>
      </c>
      <c r="K14" s="169"/>
      <c r="L14" s="170"/>
      <c r="M14" s="159"/>
      <c r="N14" s="160"/>
      <c r="O14" s="161"/>
      <c r="P14" s="168" t="str">
        <f>IF(P15&gt;R15,"○",IF(P15&lt;R15,"×",IF(P15="","",IF(P15=R15,"△",))))</f>
        <v>×</v>
      </c>
      <c r="Q14" s="169"/>
      <c r="R14" s="169"/>
      <c r="S14" s="168" t="str">
        <f>IF(S15&gt;U15,"○",IF(S15&lt;U15,"×",IF(S15="","",IF(S15=U15,"△",))))</f>
        <v>×</v>
      </c>
      <c r="T14" s="169"/>
      <c r="U14" s="169"/>
      <c r="V14" s="168" t="str">
        <f>IF(V15&gt;X15,"○",IF(V15&lt;X15,"×",IF(V15="","",IF(V15=X15,"△",))))</f>
        <v>×</v>
      </c>
      <c r="W14" s="169"/>
      <c r="X14" s="169"/>
      <c r="Y14" s="168" t="str">
        <f>IF(Y15&gt;AA15,"○",IF(Y15&lt;AA15,"×",IF(Y15="","",IF(Y15=AA15,"△",))))</f>
        <v>×</v>
      </c>
      <c r="Z14" s="169"/>
      <c r="AA14" s="169"/>
      <c r="AB14" s="168"/>
      <c r="AC14" s="169"/>
      <c r="AD14" s="171"/>
      <c r="AE14" s="88"/>
      <c r="AF14" s="88"/>
      <c r="AG14" s="88"/>
      <c r="AH14" s="87"/>
      <c r="AI14" s="88"/>
      <c r="AJ14" s="172"/>
      <c r="AK14" s="100">
        <f>COUNTIF($D14:$AJ14,"○")</f>
        <v>0</v>
      </c>
      <c r="AL14" s="95">
        <f>COUNTIF($D14:$AJ14,"×")</f>
        <v>7</v>
      </c>
      <c r="AM14" s="102">
        <f>COUNTIF($D14:$AJ14,"△")</f>
        <v>0</v>
      </c>
      <c r="AN14" s="177">
        <f>AK14*3+AM14*1</f>
        <v>0</v>
      </c>
      <c r="AO14" s="176">
        <f>SUM(AB15,Y15,V15,S15,P15,M15,J15,G15,D15,AE15,AH15)</f>
        <v>1</v>
      </c>
      <c r="AP14" s="176">
        <f>SUM(AD15,AA15,X15,U15,R15,O15,L15,I15,F15,AG15,AJ15)</f>
        <v>39</v>
      </c>
      <c r="AQ14" s="176">
        <f>AO14-AP14</f>
        <v>-38</v>
      </c>
      <c r="AR14" s="154">
        <f>+AN14*1000000+AQ14*10000+AO14*100</f>
        <v>-379900</v>
      </c>
      <c r="AS14" s="156">
        <f t="shared" ref="AS14" si="2">RANK(AR14,AR$8:AR$22,0)</f>
        <v>8</v>
      </c>
    </row>
    <row r="15" spans="1:45" s="1" customFormat="1" ht="55" customHeight="1" thickBot="1" x14ac:dyDescent="0.25">
      <c r="A15" s="119"/>
      <c r="B15" s="120"/>
      <c r="C15" s="48" t="s">
        <v>10</v>
      </c>
      <c r="D15" s="35">
        <f>O9</f>
        <v>0</v>
      </c>
      <c r="E15" s="36" t="s">
        <v>11</v>
      </c>
      <c r="F15" s="36">
        <f>M9</f>
        <v>8</v>
      </c>
      <c r="G15" s="35">
        <f>O11</f>
        <v>0</v>
      </c>
      <c r="H15" s="36" t="s">
        <v>11</v>
      </c>
      <c r="I15" s="36">
        <f>M11</f>
        <v>2</v>
      </c>
      <c r="J15" s="35">
        <f>O13</f>
        <v>0</v>
      </c>
      <c r="K15" s="36" t="s">
        <v>11</v>
      </c>
      <c r="L15" s="36">
        <f>M13</f>
        <v>3</v>
      </c>
      <c r="M15" s="162"/>
      <c r="N15" s="163"/>
      <c r="O15" s="164"/>
      <c r="P15" s="35">
        <f>IF(ISBLANK(V39),"",(V39))</f>
        <v>0</v>
      </c>
      <c r="Q15" s="36" t="s">
        <v>11</v>
      </c>
      <c r="R15" s="37">
        <f>IF(ISBLANK(Y39),"",(Y39))</f>
        <v>5</v>
      </c>
      <c r="S15" s="35">
        <f>IF(ISBLANK(G59),"",(G59))</f>
        <v>1</v>
      </c>
      <c r="T15" s="36" t="s">
        <v>11</v>
      </c>
      <c r="U15" s="37">
        <f>IF(ISBLANK(J59),"",(J59))</f>
        <v>2</v>
      </c>
      <c r="V15" s="35">
        <f>IF(ISBLANK(V36),"",(V36))</f>
        <v>0</v>
      </c>
      <c r="W15" s="36" t="s">
        <v>11</v>
      </c>
      <c r="X15" s="37">
        <f>IF(ISBLANK(Y36),"",(Y36))</f>
        <v>9</v>
      </c>
      <c r="Y15" s="35">
        <f>IF(ISBLANK(G51),"",(G51))</f>
        <v>0</v>
      </c>
      <c r="Z15" s="36" t="s">
        <v>11</v>
      </c>
      <c r="AA15" s="37">
        <f>IF(ISBLANK(J51),"",(J51))</f>
        <v>10</v>
      </c>
      <c r="AB15" s="35"/>
      <c r="AC15" s="36"/>
      <c r="AD15" s="38"/>
      <c r="AE15" s="44"/>
      <c r="AF15" s="39"/>
      <c r="AG15" s="49"/>
      <c r="AH15" s="45"/>
      <c r="AI15" s="39"/>
      <c r="AJ15" s="46"/>
      <c r="AK15" s="101"/>
      <c r="AL15" s="96"/>
      <c r="AM15" s="103"/>
      <c r="AN15" s="177"/>
      <c r="AO15" s="176"/>
      <c r="AP15" s="176"/>
      <c r="AQ15" s="176"/>
      <c r="AR15" s="154"/>
      <c r="AS15" s="175"/>
    </row>
    <row r="16" spans="1:45" s="1" customFormat="1" ht="55" customHeight="1" x14ac:dyDescent="0.2">
      <c r="A16" s="115">
        <v>5</v>
      </c>
      <c r="B16" s="117" t="s">
        <v>27</v>
      </c>
      <c r="C16" s="47" t="s">
        <v>9</v>
      </c>
      <c r="D16" s="168" t="str">
        <f>IF(D17&gt;F17,"○",IF(D17&lt;F17,"×",IF(D17="","",IF(D17=F17,"△",))))</f>
        <v>×</v>
      </c>
      <c r="E16" s="169"/>
      <c r="F16" s="170"/>
      <c r="G16" s="168" t="str">
        <f>IF(G17&gt;I17,"○",IF(G17&lt;I17,"×",IF(G17="","",IF(G17=I17,"△",))))</f>
        <v>○</v>
      </c>
      <c r="H16" s="169"/>
      <c r="I16" s="170"/>
      <c r="J16" s="168" t="str">
        <f>IF(J17&gt;L17,"○",IF(J17&lt;L17,"×",IF(J17="","",IF(J17=L17,"△",))))</f>
        <v>○</v>
      </c>
      <c r="K16" s="169"/>
      <c r="L16" s="170"/>
      <c r="M16" s="168" t="str">
        <f>IF(M17&gt;O17,"○",IF(M17&lt;O17,"×",IF(M17="","",IF(M17=O17,"△",))))</f>
        <v>○</v>
      </c>
      <c r="N16" s="169"/>
      <c r="O16" s="170"/>
      <c r="P16" s="159"/>
      <c r="Q16" s="160"/>
      <c r="R16" s="161"/>
      <c r="S16" s="168" t="str">
        <f>IF(S17&gt;U17,"○",IF(S17&lt;U17,"×",IF(S17="","",IF(S17=U17,"△",))))</f>
        <v>○</v>
      </c>
      <c r="T16" s="169"/>
      <c r="U16" s="169"/>
      <c r="V16" s="168" t="str">
        <f>IF(V17&gt;X17,"○",IF(V17&lt;X17,"×",IF(V17="","",IF(V17=X17,"△",))))</f>
        <v>×</v>
      </c>
      <c r="W16" s="169"/>
      <c r="X16" s="169"/>
      <c r="Y16" s="168" t="str">
        <f>IF(Y17&gt;AA17,"○",IF(Y17&lt;AA17,"×",IF(Y17="","",IF(Y17=AA17,"△",))))</f>
        <v>△</v>
      </c>
      <c r="Z16" s="169"/>
      <c r="AA16" s="169"/>
      <c r="AB16" s="168"/>
      <c r="AC16" s="169"/>
      <c r="AD16" s="171"/>
      <c r="AE16" s="88"/>
      <c r="AF16" s="88"/>
      <c r="AG16" s="88"/>
      <c r="AH16" s="87"/>
      <c r="AI16" s="88"/>
      <c r="AJ16" s="172"/>
      <c r="AK16" s="100">
        <f>COUNTIF($D16:$AJ16,"○")</f>
        <v>4</v>
      </c>
      <c r="AL16" s="95">
        <f>COUNTIF($D16:$AJ16,"×")</f>
        <v>2</v>
      </c>
      <c r="AM16" s="102">
        <f>COUNTIF($D16:$AJ16,"△")</f>
        <v>1</v>
      </c>
      <c r="AN16" s="173">
        <f>AK16*3+AM16*1</f>
        <v>13</v>
      </c>
      <c r="AO16" s="152">
        <f>SUM(AB17,Y17,V17,S17,P17,M17,J17,G17,D17,AE17,AH17)</f>
        <v>15</v>
      </c>
      <c r="AP16" s="152">
        <f>SUM(AD17,AA17,X17,U17,R17,O17,L17,I17,F17,AG17,AJ17)</f>
        <v>10</v>
      </c>
      <c r="AQ16" s="152">
        <f>AO16-AP16</f>
        <v>5</v>
      </c>
      <c r="AR16" s="154">
        <f>+AN16*1000000+AQ16*10000+AO16*100</f>
        <v>13051500</v>
      </c>
      <c r="AS16" s="156">
        <f t="shared" ref="AS16" si="3">RANK(AR16,AR$8:AR$22,0)</f>
        <v>4</v>
      </c>
    </row>
    <row r="17" spans="1:45" s="1" customFormat="1" ht="55" customHeight="1" thickBot="1" x14ac:dyDescent="0.25">
      <c r="A17" s="115"/>
      <c r="B17" s="120"/>
      <c r="C17" s="48" t="s">
        <v>10</v>
      </c>
      <c r="D17" s="35">
        <f>R9</f>
        <v>0</v>
      </c>
      <c r="E17" s="36" t="s">
        <v>11</v>
      </c>
      <c r="F17" s="36">
        <f>P9</f>
        <v>3</v>
      </c>
      <c r="G17" s="35">
        <f>R11</f>
        <v>1</v>
      </c>
      <c r="H17" s="36" t="s">
        <v>11</v>
      </c>
      <c r="I17" s="36">
        <f>P11</f>
        <v>0</v>
      </c>
      <c r="J17" s="35">
        <f>R13</f>
        <v>3</v>
      </c>
      <c r="K17" s="36" t="s">
        <v>11</v>
      </c>
      <c r="L17" s="36">
        <f>P13</f>
        <v>0</v>
      </c>
      <c r="M17" s="35">
        <f>R15</f>
        <v>5</v>
      </c>
      <c r="N17" s="36" t="s">
        <v>11</v>
      </c>
      <c r="O17" s="36">
        <f>P15</f>
        <v>0</v>
      </c>
      <c r="P17" s="162"/>
      <c r="Q17" s="163"/>
      <c r="R17" s="164"/>
      <c r="S17" s="35">
        <f>IF(ISBLANK(V35),"",(V35))</f>
        <v>4</v>
      </c>
      <c r="T17" s="36" t="s">
        <v>11</v>
      </c>
      <c r="U17" s="37">
        <f>IF(ISBLANK(Y35),"",(Y35))</f>
        <v>3</v>
      </c>
      <c r="V17" s="35">
        <f>IF(ISBLANK(Y46),"",(Y46))</f>
        <v>1</v>
      </c>
      <c r="W17" s="36" t="s">
        <v>11</v>
      </c>
      <c r="X17" s="37">
        <f>IF(ISBLANK(V46),"",(V46))</f>
        <v>3</v>
      </c>
      <c r="Y17" s="35">
        <f>IF(ISBLANK(G54),"",(G54))</f>
        <v>1</v>
      </c>
      <c r="Z17" s="36" t="s">
        <v>11</v>
      </c>
      <c r="AA17" s="37">
        <f>IF(ISBLANK(J54),"",(J54))</f>
        <v>1</v>
      </c>
      <c r="AB17" s="35"/>
      <c r="AC17" s="36"/>
      <c r="AD17" s="38"/>
      <c r="AE17" s="44"/>
      <c r="AF17" s="44"/>
      <c r="AG17" s="44"/>
      <c r="AH17" s="45"/>
      <c r="AI17" s="44"/>
      <c r="AJ17" s="46"/>
      <c r="AK17" s="101"/>
      <c r="AL17" s="96"/>
      <c r="AM17" s="103"/>
      <c r="AN17" s="173"/>
      <c r="AO17" s="152"/>
      <c r="AP17" s="152"/>
      <c r="AQ17" s="152"/>
      <c r="AR17" s="154"/>
      <c r="AS17" s="175"/>
    </row>
    <row r="18" spans="1:45" s="1" customFormat="1" ht="55" customHeight="1" x14ac:dyDescent="0.2">
      <c r="A18" s="158">
        <v>6</v>
      </c>
      <c r="B18" s="117" t="s">
        <v>28</v>
      </c>
      <c r="C18" s="47" t="s">
        <v>9</v>
      </c>
      <c r="D18" s="168" t="str">
        <f>IF(D19&gt;F19,"○",IF(D19&lt;F19,"×",IF(D19="","",IF(D19=F19,"△",))))</f>
        <v>×</v>
      </c>
      <c r="E18" s="169"/>
      <c r="F18" s="170"/>
      <c r="G18" s="168" t="str">
        <f>IF(G19&gt;I19,"○",IF(G19&lt;I19,"×",IF(G19="","",IF(G19=I19,"△",))))</f>
        <v>○</v>
      </c>
      <c r="H18" s="169"/>
      <c r="I18" s="170"/>
      <c r="J18" s="168" t="str">
        <f>IF(J19&gt;L19,"○",IF(J19&lt;L19,"×",IF(J19="","",IF(J19=L19,"△",))))</f>
        <v>○</v>
      </c>
      <c r="K18" s="169"/>
      <c r="L18" s="170"/>
      <c r="M18" s="168" t="str">
        <f>IF(M19&gt;O19,"○",IF(M19&lt;O19,"×",IF(M19="","",IF(M19=O19,"△",))))</f>
        <v>○</v>
      </c>
      <c r="N18" s="169"/>
      <c r="O18" s="170"/>
      <c r="P18" s="168" t="str">
        <f>IF(P19&gt;R19,"○",IF(P19&lt;R19,"×",IF(P19="","",IF(P19=R19,"△",))))</f>
        <v>×</v>
      </c>
      <c r="Q18" s="169"/>
      <c r="R18" s="170"/>
      <c r="S18" s="159"/>
      <c r="T18" s="160"/>
      <c r="U18" s="161"/>
      <c r="V18" s="168" t="str">
        <f>IF(V19&gt;X19,"○",IF(V19&lt;X19,"×",IF(V19="","",IF(V19=X19,"△",))))</f>
        <v>×</v>
      </c>
      <c r="W18" s="169"/>
      <c r="X18" s="169"/>
      <c r="Y18" s="168" t="str">
        <f>IF(Y19&gt;AA19,"○",IF(Y19&lt;AA19,"×",IF(Y19="","",IF(Y19=AA19,"△",))))</f>
        <v>△</v>
      </c>
      <c r="Z18" s="169"/>
      <c r="AA18" s="169"/>
      <c r="AB18" s="168"/>
      <c r="AC18" s="169"/>
      <c r="AD18" s="171"/>
      <c r="AE18" s="88"/>
      <c r="AF18" s="88"/>
      <c r="AG18" s="88"/>
      <c r="AH18" s="87"/>
      <c r="AI18" s="88"/>
      <c r="AJ18" s="172"/>
      <c r="AK18" s="100">
        <f>COUNTIF($D18:$AJ18,"○")</f>
        <v>3</v>
      </c>
      <c r="AL18" s="95">
        <f>COUNTIF($D18:$AJ18,"×")</f>
        <v>3</v>
      </c>
      <c r="AM18" s="102">
        <f>COUNTIF($D18:$AJ18,"△")</f>
        <v>1</v>
      </c>
      <c r="AN18" s="173">
        <f>AK18*3+AM18*1</f>
        <v>10</v>
      </c>
      <c r="AO18" s="152">
        <f>SUM(AB19,Y19,V19,S19,P19,M19,J19,G19,D19,AE19,AH19)</f>
        <v>18</v>
      </c>
      <c r="AP18" s="152">
        <f>SUM(AD19,AA19,X19,U19,R19,O19,L19,I19,F19,AG19,AJ19)</f>
        <v>13</v>
      </c>
      <c r="AQ18" s="152">
        <f>AO18-AP18</f>
        <v>5</v>
      </c>
      <c r="AR18" s="154">
        <f>+AN18*1000000+AQ18*10000+AO18*100</f>
        <v>10051800</v>
      </c>
      <c r="AS18" s="156">
        <f t="shared" ref="AS18" si="4">RANK(AR18,AR$8:AR$22,0)</f>
        <v>5</v>
      </c>
    </row>
    <row r="19" spans="1:45" s="1" customFormat="1" ht="55" customHeight="1" thickBot="1" x14ac:dyDescent="0.25">
      <c r="A19" s="119"/>
      <c r="B19" s="120"/>
      <c r="C19" s="34" t="s">
        <v>10</v>
      </c>
      <c r="D19" s="35">
        <f>U9</f>
        <v>1</v>
      </c>
      <c r="E19" s="36" t="s">
        <v>11</v>
      </c>
      <c r="F19" s="36">
        <f>S9</f>
        <v>2</v>
      </c>
      <c r="G19" s="35">
        <f>U11</f>
        <v>5</v>
      </c>
      <c r="H19" s="36" t="s">
        <v>11</v>
      </c>
      <c r="I19" s="36">
        <f>S11</f>
        <v>2</v>
      </c>
      <c r="J19" s="35">
        <f>U13</f>
        <v>4</v>
      </c>
      <c r="K19" s="36" t="s">
        <v>11</v>
      </c>
      <c r="L19" s="36">
        <f>S13</f>
        <v>0</v>
      </c>
      <c r="M19" s="35">
        <f>U15</f>
        <v>2</v>
      </c>
      <c r="N19" s="36" t="s">
        <v>11</v>
      </c>
      <c r="O19" s="36">
        <f>S15</f>
        <v>1</v>
      </c>
      <c r="P19" s="35">
        <f>U17</f>
        <v>3</v>
      </c>
      <c r="Q19" s="36" t="s">
        <v>11</v>
      </c>
      <c r="R19" s="36">
        <f>S17</f>
        <v>4</v>
      </c>
      <c r="S19" s="162"/>
      <c r="T19" s="163"/>
      <c r="U19" s="164"/>
      <c r="V19" s="35">
        <f>IF(ISBLANK(Y51),"",(Y51))</f>
        <v>1</v>
      </c>
      <c r="W19" s="36" t="s">
        <v>11</v>
      </c>
      <c r="X19" s="37">
        <f>IF(ISBLANK(V51),"",(V51))</f>
        <v>2</v>
      </c>
      <c r="Y19" s="35">
        <f>IF(ISBLANK(J47),"",(J47))</f>
        <v>2</v>
      </c>
      <c r="Z19" s="36" t="s">
        <v>11</v>
      </c>
      <c r="AA19" s="37">
        <f>IF(ISBLANK(G47),"",(G47))</f>
        <v>2</v>
      </c>
      <c r="AB19" s="35"/>
      <c r="AC19" s="36"/>
      <c r="AD19" s="38"/>
      <c r="AE19" s="44"/>
      <c r="AF19" s="44"/>
      <c r="AG19" s="44"/>
      <c r="AH19" s="45"/>
      <c r="AI19" s="44"/>
      <c r="AJ19" s="46"/>
      <c r="AK19" s="101"/>
      <c r="AL19" s="96"/>
      <c r="AM19" s="103"/>
      <c r="AN19" s="173"/>
      <c r="AO19" s="152"/>
      <c r="AP19" s="152"/>
      <c r="AQ19" s="152"/>
      <c r="AR19" s="154"/>
      <c r="AS19" s="175"/>
    </row>
    <row r="20" spans="1:45" s="1" customFormat="1" ht="55" customHeight="1" x14ac:dyDescent="0.2">
      <c r="A20" s="115">
        <v>7</v>
      </c>
      <c r="B20" s="117" t="s">
        <v>29</v>
      </c>
      <c r="C20" s="47" t="s">
        <v>9</v>
      </c>
      <c r="D20" s="168" t="str">
        <f>IF(D21&gt;F21,"○",IF(D21&lt;F21,"×",IF(D21="","",IF(D21=F21,"△",))))</f>
        <v>×</v>
      </c>
      <c r="E20" s="169"/>
      <c r="F20" s="170"/>
      <c r="G20" s="168" t="str">
        <f>IF(G21&gt;I21,"○",IF(G21&lt;I21,"×",IF(G21="","",IF(G21=I21,"△",))))</f>
        <v>○</v>
      </c>
      <c r="H20" s="169"/>
      <c r="I20" s="170"/>
      <c r="J20" s="168" t="str">
        <f>IF(J21&gt;L21,"○",IF(J21&lt;L21,"×",IF(J21="","",IF(J21=L21,"△",))))</f>
        <v>○</v>
      </c>
      <c r="K20" s="169"/>
      <c r="L20" s="170"/>
      <c r="M20" s="168" t="str">
        <f>IF(M21&gt;O21,"○",IF(M21&lt;O21,"×",IF(M21="","",IF(M21=O21,"△",))))</f>
        <v>○</v>
      </c>
      <c r="N20" s="169"/>
      <c r="O20" s="170"/>
      <c r="P20" s="168" t="str">
        <f>IF(P21&gt;R21,"○",IF(P21&lt;R21,"×",IF(P21="","",IF(P21=R21,"△",))))</f>
        <v>○</v>
      </c>
      <c r="Q20" s="169"/>
      <c r="R20" s="170"/>
      <c r="S20" s="168" t="str">
        <f>IF(S21&gt;U21,"○",IF(S21&lt;U21,"×",IF(S21="","",IF(S21=U21,"△",))))</f>
        <v>○</v>
      </c>
      <c r="T20" s="169"/>
      <c r="U20" s="170"/>
      <c r="V20" s="159"/>
      <c r="W20" s="160"/>
      <c r="X20" s="161"/>
      <c r="Y20" s="168" t="str">
        <f>IF(Y21&gt;AA21,"○",IF(Y21&lt;AA21,"×",IF(Y21="","",IF(Y21=AA21,"△",))))</f>
        <v>△</v>
      </c>
      <c r="Z20" s="169"/>
      <c r="AA20" s="169"/>
      <c r="AB20" s="168"/>
      <c r="AC20" s="169"/>
      <c r="AD20" s="171"/>
      <c r="AE20" s="88"/>
      <c r="AF20" s="88"/>
      <c r="AG20" s="88"/>
      <c r="AH20" s="87"/>
      <c r="AI20" s="88"/>
      <c r="AJ20" s="172"/>
      <c r="AK20" s="100">
        <f>COUNTIF($D20:$AJ20,"○")</f>
        <v>5</v>
      </c>
      <c r="AL20" s="95">
        <f>COUNTIF($D20:$AJ20,"×")</f>
        <v>1</v>
      </c>
      <c r="AM20" s="102">
        <f>COUNTIF($D20:$AJ20,"△")</f>
        <v>1</v>
      </c>
      <c r="AN20" s="173">
        <f>AK20*3+AM20*1</f>
        <v>16</v>
      </c>
      <c r="AO20" s="152">
        <f>SUM(AB21,Y21,V21,S21,P21,M21,J21,G21,D21,AE21,AH21)</f>
        <v>23</v>
      </c>
      <c r="AP20" s="152">
        <f>SUM(AD21,AA21,X21,U21,R21,O21,L21,I21,F21,AG21,AJ21)</f>
        <v>5</v>
      </c>
      <c r="AQ20" s="152">
        <f>AO20-AP20</f>
        <v>18</v>
      </c>
      <c r="AR20" s="154">
        <f>+AN20*1000000+AQ20*10000+AO20*100</f>
        <v>16182300</v>
      </c>
      <c r="AS20" s="156">
        <f t="shared" ref="AS20" si="5">RANK(AR20,AR$8:AR$22,0)</f>
        <v>2</v>
      </c>
    </row>
    <row r="21" spans="1:45" s="1" customFormat="1" ht="55" customHeight="1" thickBot="1" x14ac:dyDescent="0.25">
      <c r="A21" s="115"/>
      <c r="B21" s="120"/>
      <c r="C21" s="48" t="s">
        <v>10</v>
      </c>
      <c r="D21" s="35">
        <f>X9</f>
        <v>1</v>
      </c>
      <c r="E21" s="36" t="s">
        <v>11</v>
      </c>
      <c r="F21" s="36">
        <f>V9</f>
        <v>3</v>
      </c>
      <c r="G21" s="35">
        <f>X11</f>
        <v>3</v>
      </c>
      <c r="H21" s="36" t="s">
        <v>11</v>
      </c>
      <c r="I21" s="36">
        <f>V11</f>
        <v>0</v>
      </c>
      <c r="J21" s="35">
        <f>X13</f>
        <v>5</v>
      </c>
      <c r="K21" s="36" t="s">
        <v>11</v>
      </c>
      <c r="L21" s="36">
        <f>V13</f>
        <v>0</v>
      </c>
      <c r="M21" s="35">
        <f>X15</f>
        <v>9</v>
      </c>
      <c r="N21" s="36" t="s">
        <v>11</v>
      </c>
      <c r="O21" s="36">
        <f>V15</f>
        <v>0</v>
      </c>
      <c r="P21" s="35">
        <f>X17</f>
        <v>3</v>
      </c>
      <c r="Q21" s="36" t="s">
        <v>11</v>
      </c>
      <c r="R21" s="36">
        <f>V17</f>
        <v>1</v>
      </c>
      <c r="S21" s="35">
        <f>X19</f>
        <v>2</v>
      </c>
      <c r="T21" s="36" t="s">
        <v>11</v>
      </c>
      <c r="U21" s="36">
        <f>V19</f>
        <v>1</v>
      </c>
      <c r="V21" s="162"/>
      <c r="W21" s="163"/>
      <c r="X21" s="164"/>
      <c r="Y21" s="35">
        <f>IF(ISBLANK(V44),"",(V44))</f>
        <v>0</v>
      </c>
      <c r="Z21" s="36" t="s">
        <v>11</v>
      </c>
      <c r="AA21" s="37">
        <f>IF(ISBLANK(Y44),"",(Y44))</f>
        <v>0</v>
      </c>
      <c r="AB21" s="35"/>
      <c r="AC21" s="36"/>
      <c r="AD21" s="38"/>
      <c r="AE21" s="44"/>
      <c r="AF21" s="44"/>
      <c r="AG21" s="44"/>
      <c r="AH21" s="45"/>
      <c r="AI21" s="44"/>
      <c r="AJ21" s="46"/>
      <c r="AK21" s="101"/>
      <c r="AL21" s="96"/>
      <c r="AM21" s="103"/>
      <c r="AN21" s="173"/>
      <c r="AO21" s="152"/>
      <c r="AP21" s="152"/>
      <c r="AQ21" s="152"/>
      <c r="AR21" s="154"/>
      <c r="AS21" s="175"/>
    </row>
    <row r="22" spans="1:45" s="1" customFormat="1" ht="55" customHeight="1" x14ac:dyDescent="0.2">
      <c r="A22" s="158">
        <v>8</v>
      </c>
      <c r="B22" s="117" t="s">
        <v>30</v>
      </c>
      <c r="C22" s="47" t="s">
        <v>9</v>
      </c>
      <c r="D22" s="168" t="str">
        <f>IF(D23&gt;F23,"○",IF(D23&lt;F23,"×",IF(D23="","",IF(D23=F23,"△",))))</f>
        <v>○</v>
      </c>
      <c r="E22" s="169"/>
      <c r="F22" s="170"/>
      <c r="G22" s="168" t="str">
        <f>IF(G23&gt;I23,"○",IF(G23&lt;I23,"×",IF(G23="","",IF(G23=I23,"△",))))</f>
        <v>△</v>
      </c>
      <c r="H22" s="169"/>
      <c r="I22" s="170"/>
      <c r="J22" s="168" t="str">
        <f>IF(J23&gt;L23,"○",IF(J23&lt;L23,"×",IF(J23="","",IF(J23=L23,"△",))))</f>
        <v>○</v>
      </c>
      <c r="K22" s="169"/>
      <c r="L22" s="170"/>
      <c r="M22" s="168" t="str">
        <f>IF(M23&gt;O23,"○",IF(M23&lt;O23,"×",IF(M23="","",IF(M23=O23,"△",))))</f>
        <v>○</v>
      </c>
      <c r="N22" s="169"/>
      <c r="O22" s="170"/>
      <c r="P22" s="168" t="str">
        <f>IF(P23&gt;R23,"○",IF(P23&lt;R23,"×",IF(P23="","",IF(P23=R23,"△",))))</f>
        <v>△</v>
      </c>
      <c r="Q22" s="169"/>
      <c r="R22" s="170"/>
      <c r="S22" s="168" t="str">
        <f>IF(S23&gt;U23,"○",IF(S23&lt;U23,"×",IF(S23="","",IF(S23=U23,"△",))))</f>
        <v>△</v>
      </c>
      <c r="T22" s="169"/>
      <c r="U22" s="170"/>
      <c r="V22" s="168" t="str">
        <f>IF(V23&gt;X23,"○",IF(V23&lt;X23,"×",IF(V23="","",IF(V23=X23,"△",))))</f>
        <v>△</v>
      </c>
      <c r="W22" s="169"/>
      <c r="X22" s="170"/>
      <c r="Y22" s="159"/>
      <c r="Z22" s="160"/>
      <c r="AA22" s="161"/>
      <c r="AB22" s="168"/>
      <c r="AC22" s="169"/>
      <c r="AD22" s="171"/>
      <c r="AE22" s="88"/>
      <c r="AF22" s="88"/>
      <c r="AG22" s="88"/>
      <c r="AH22" s="87"/>
      <c r="AI22" s="88"/>
      <c r="AJ22" s="172"/>
      <c r="AK22" s="100">
        <f>COUNTIF($D22:$AJ22,"○")</f>
        <v>3</v>
      </c>
      <c r="AL22" s="95">
        <f>COUNTIF($D22:$AJ22,"×")</f>
        <v>0</v>
      </c>
      <c r="AM22" s="102">
        <f>COUNTIF($D22:$AJ22,"△")</f>
        <v>4</v>
      </c>
      <c r="AN22" s="173">
        <f>AK22*3+AM22*1</f>
        <v>13</v>
      </c>
      <c r="AO22" s="152">
        <f>SUM(AB23,Y23,V23,S23,P23,M23,J23,G23,D23,AE23,AH23)</f>
        <v>19</v>
      </c>
      <c r="AP22" s="152">
        <f>SUM(AD23,AA23,X23,U23,R23,O23,L23,I23,F23,AG23,AJ23)</f>
        <v>6</v>
      </c>
      <c r="AQ22" s="152">
        <f>AO22-AP22</f>
        <v>13</v>
      </c>
      <c r="AR22" s="154">
        <f>+AN22*1000000+AQ22*10000+AO22*100</f>
        <v>13131900</v>
      </c>
      <c r="AS22" s="156">
        <f t="shared" ref="AS22" si="6">RANK(AR22,AR$8:AR$22,0)</f>
        <v>3</v>
      </c>
    </row>
    <row r="23" spans="1:45" s="1" customFormat="1" ht="55" customHeight="1" thickBot="1" x14ac:dyDescent="0.25">
      <c r="A23" s="116"/>
      <c r="B23" s="118"/>
      <c r="C23" s="50" t="s">
        <v>10</v>
      </c>
      <c r="D23" s="51">
        <f>AA9</f>
        <v>2</v>
      </c>
      <c r="E23" s="52" t="s">
        <v>11</v>
      </c>
      <c r="F23" s="52">
        <f>Y9</f>
        <v>1</v>
      </c>
      <c r="G23" s="51">
        <f>AA11</f>
        <v>2</v>
      </c>
      <c r="H23" s="52" t="s">
        <v>11</v>
      </c>
      <c r="I23" s="52">
        <f>Y11</f>
        <v>2</v>
      </c>
      <c r="J23" s="51">
        <f>AA13</f>
        <v>2</v>
      </c>
      <c r="K23" s="52" t="s">
        <v>11</v>
      </c>
      <c r="L23" s="52">
        <f>Y13</f>
        <v>0</v>
      </c>
      <c r="M23" s="51">
        <f>AA15</f>
        <v>10</v>
      </c>
      <c r="N23" s="52" t="s">
        <v>11</v>
      </c>
      <c r="O23" s="52">
        <f>Y15</f>
        <v>0</v>
      </c>
      <c r="P23" s="51">
        <f>AA17</f>
        <v>1</v>
      </c>
      <c r="Q23" s="52" t="s">
        <v>11</v>
      </c>
      <c r="R23" s="52">
        <f>Y17</f>
        <v>1</v>
      </c>
      <c r="S23" s="51">
        <f>AA19</f>
        <v>2</v>
      </c>
      <c r="T23" s="52" t="s">
        <v>11</v>
      </c>
      <c r="U23" s="52">
        <f>Y19</f>
        <v>2</v>
      </c>
      <c r="V23" s="51">
        <f>AA21</f>
        <v>0</v>
      </c>
      <c r="W23" s="52" t="s">
        <v>11</v>
      </c>
      <c r="X23" s="52">
        <f>Y21</f>
        <v>0</v>
      </c>
      <c r="Y23" s="162"/>
      <c r="Z23" s="163"/>
      <c r="AA23" s="164"/>
      <c r="AB23" s="51"/>
      <c r="AC23" s="52"/>
      <c r="AD23" s="53"/>
      <c r="AE23" s="54"/>
      <c r="AF23" s="54"/>
      <c r="AG23" s="54"/>
      <c r="AH23" s="55"/>
      <c r="AI23" s="54"/>
      <c r="AJ23" s="56"/>
      <c r="AK23" s="165"/>
      <c r="AL23" s="166"/>
      <c r="AM23" s="167"/>
      <c r="AN23" s="174"/>
      <c r="AO23" s="153"/>
      <c r="AP23" s="153"/>
      <c r="AQ23" s="153"/>
      <c r="AR23" s="155"/>
      <c r="AS23" s="157"/>
    </row>
    <row r="24" spans="1:45" s="1" customFormat="1" ht="55" hidden="1" customHeight="1" x14ac:dyDescent="0.2">
      <c r="A24" s="130"/>
      <c r="B24" s="117"/>
      <c r="C24" s="33"/>
      <c r="D24" s="143"/>
      <c r="E24" s="144"/>
      <c r="F24" s="145"/>
      <c r="G24" s="143"/>
      <c r="H24" s="144"/>
      <c r="I24" s="145"/>
      <c r="J24" s="143"/>
      <c r="K24" s="144"/>
      <c r="L24" s="145"/>
      <c r="M24" s="143"/>
      <c r="N24" s="144"/>
      <c r="O24" s="145"/>
      <c r="P24" s="143"/>
      <c r="Q24" s="144"/>
      <c r="R24" s="145"/>
      <c r="S24" s="143"/>
      <c r="T24" s="144"/>
      <c r="U24" s="145"/>
      <c r="V24" s="143"/>
      <c r="W24" s="144"/>
      <c r="X24" s="145"/>
      <c r="Y24" s="143"/>
      <c r="Z24" s="144"/>
      <c r="AA24" s="145"/>
      <c r="AB24" s="133"/>
      <c r="AC24" s="134"/>
      <c r="AD24" s="135"/>
      <c r="AE24" s="111"/>
      <c r="AF24" s="111"/>
      <c r="AG24" s="111"/>
      <c r="AH24" s="110"/>
      <c r="AI24" s="111"/>
      <c r="AJ24" s="112"/>
      <c r="AK24" s="127">
        <f>SUM(AK8:AK23)</f>
        <v>24</v>
      </c>
      <c r="AL24" s="139"/>
      <c r="AM24" s="141">
        <f>SUM(AM8:AM23)</f>
        <v>8</v>
      </c>
      <c r="AN24" s="127">
        <f>SUM(AN8:AN23)</f>
        <v>80</v>
      </c>
      <c r="AO24" s="122"/>
      <c r="AP24" s="122"/>
      <c r="AQ24" s="122"/>
      <c r="AR24" s="124"/>
      <c r="AS24" s="113"/>
    </row>
    <row r="25" spans="1:45" s="1" customFormat="1" ht="55" hidden="1" customHeight="1" thickBot="1" x14ac:dyDescent="0.25">
      <c r="A25" s="131"/>
      <c r="B25" s="132"/>
      <c r="C25" s="57"/>
      <c r="D25" s="58"/>
      <c r="E25" s="59"/>
      <c r="F25" s="59"/>
      <c r="G25" s="58"/>
      <c r="H25" s="59"/>
      <c r="I25" s="59"/>
      <c r="J25" s="58"/>
      <c r="K25" s="59"/>
      <c r="L25" s="59"/>
      <c r="M25" s="58"/>
      <c r="N25" s="59"/>
      <c r="O25" s="59"/>
      <c r="P25" s="58"/>
      <c r="Q25" s="59"/>
      <c r="R25" s="59"/>
      <c r="S25" s="58"/>
      <c r="T25" s="59"/>
      <c r="U25" s="59"/>
      <c r="V25" s="58"/>
      <c r="W25" s="59"/>
      <c r="X25" s="59"/>
      <c r="Y25" s="58"/>
      <c r="Z25" s="59"/>
      <c r="AA25" s="60"/>
      <c r="AB25" s="136"/>
      <c r="AC25" s="137"/>
      <c r="AD25" s="138"/>
      <c r="AE25" s="61"/>
      <c r="AF25" s="61"/>
      <c r="AG25" s="61"/>
      <c r="AH25" s="62"/>
      <c r="AI25" s="61"/>
      <c r="AJ25" s="63"/>
      <c r="AK25" s="128"/>
      <c r="AL25" s="140"/>
      <c r="AM25" s="142"/>
      <c r="AN25" s="128"/>
      <c r="AO25" s="123"/>
      <c r="AP25" s="123"/>
      <c r="AQ25" s="123"/>
      <c r="AR25" s="125"/>
      <c r="AS25" s="114"/>
    </row>
    <row r="26" spans="1:45" s="1" customFormat="1" ht="55" hidden="1" customHeight="1" thickTop="1" x14ac:dyDescent="0.2">
      <c r="A26" s="115">
        <v>10</v>
      </c>
      <c r="B26" s="117"/>
      <c r="C26" s="33"/>
      <c r="D26" s="110"/>
      <c r="E26" s="111"/>
      <c r="F26" s="121"/>
      <c r="G26" s="110"/>
      <c r="H26" s="111"/>
      <c r="I26" s="121"/>
      <c r="J26" s="110"/>
      <c r="K26" s="111"/>
      <c r="L26" s="121"/>
      <c r="M26" s="110"/>
      <c r="N26" s="111"/>
      <c r="O26" s="121"/>
      <c r="P26" s="110"/>
      <c r="Q26" s="111"/>
      <c r="R26" s="121"/>
      <c r="S26" s="110"/>
      <c r="T26" s="111"/>
      <c r="U26" s="121"/>
      <c r="V26" s="110"/>
      <c r="W26" s="111"/>
      <c r="X26" s="121"/>
      <c r="Y26" s="110"/>
      <c r="Z26" s="111"/>
      <c r="AA26" s="121"/>
      <c r="AB26" s="110"/>
      <c r="AC26" s="111"/>
      <c r="AD26" s="121"/>
      <c r="AE26" s="146"/>
      <c r="AF26" s="147"/>
      <c r="AG26" s="148"/>
      <c r="AH26" s="110"/>
      <c r="AI26" s="111"/>
      <c r="AJ26" s="112"/>
      <c r="AK26" s="100"/>
      <c r="AL26" s="95"/>
      <c r="AM26" s="102"/>
      <c r="AN26" s="126"/>
      <c r="AO26" s="99"/>
      <c r="AP26" s="99"/>
      <c r="AQ26" s="99"/>
      <c r="AR26" s="129"/>
      <c r="AS26" s="85"/>
    </row>
    <row r="27" spans="1:45" s="1" customFormat="1" ht="55" hidden="1" customHeight="1" x14ac:dyDescent="0.2">
      <c r="A27" s="119"/>
      <c r="B27" s="120"/>
      <c r="C27" s="48"/>
      <c r="D27" s="45"/>
      <c r="E27" s="39"/>
      <c r="F27" s="44"/>
      <c r="G27" s="45"/>
      <c r="H27" s="44"/>
      <c r="I27" s="49"/>
      <c r="J27" s="45"/>
      <c r="K27" s="44"/>
      <c r="L27" s="44"/>
      <c r="M27" s="45"/>
      <c r="N27" s="44"/>
      <c r="O27" s="44"/>
      <c r="P27" s="45"/>
      <c r="Q27" s="44"/>
      <c r="R27" s="44"/>
      <c r="S27" s="45"/>
      <c r="T27" s="44"/>
      <c r="U27" s="44"/>
      <c r="V27" s="45"/>
      <c r="W27" s="44"/>
      <c r="X27" s="49"/>
      <c r="Y27" s="44"/>
      <c r="Z27" s="44"/>
      <c r="AA27" s="44"/>
      <c r="AB27" s="45"/>
      <c r="AC27" s="44"/>
      <c r="AD27" s="44"/>
      <c r="AE27" s="149"/>
      <c r="AF27" s="150"/>
      <c r="AG27" s="151"/>
      <c r="AH27" s="64"/>
      <c r="AI27" s="65"/>
      <c r="AJ27" s="66"/>
      <c r="AK27" s="101"/>
      <c r="AL27" s="96"/>
      <c r="AM27" s="103"/>
      <c r="AN27" s="97"/>
      <c r="AO27" s="90"/>
      <c r="AP27" s="90"/>
      <c r="AQ27" s="90"/>
      <c r="AR27" s="92"/>
      <c r="AS27" s="86"/>
    </row>
    <row r="28" spans="1:45" s="1" customFormat="1" ht="55" hidden="1" customHeight="1" x14ac:dyDescent="0.2">
      <c r="A28" s="115">
        <v>11</v>
      </c>
      <c r="B28" s="117"/>
      <c r="C28" s="47"/>
      <c r="D28" s="87"/>
      <c r="E28" s="88"/>
      <c r="F28" s="89"/>
      <c r="G28" s="87"/>
      <c r="H28" s="88"/>
      <c r="I28" s="89"/>
      <c r="J28" s="87"/>
      <c r="K28" s="88"/>
      <c r="L28" s="89"/>
      <c r="M28" s="87"/>
      <c r="N28" s="88"/>
      <c r="O28" s="89"/>
      <c r="P28" s="87"/>
      <c r="Q28" s="88"/>
      <c r="R28" s="89"/>
      <c r="S28" s="87"/>
      <c r="T28" s="88"/>
      <c r="U28" s="89"/>
      <c r="V28" s="87"/>
      <c r="W28" s="88"/>
      <c r="X28" s="89"/>
      <c r="Y28" s="87"/>
      <c r="Z28" s="88"/>
      <c r="AA28" s="89"/>
      <c r="AB28" s="87"/>
      <c r="AC28" s="88"/>
      <c r="AD28" s="89"/>
      <c r="AE28" s="87"/>
      <c r="AF28" s="88"/>
      <c r="AG28" s="89"/>
      <c r="AH28" s="104"/>
      <c r="AI28" s="105"/>
      <c r="AJ28" s="106"/>
      <c r="AK28" s="100"/>
      <c r="AL28" s="95"/>
      <c r="AM28" s="102"/>
      <c r="AN28" s="97"/>
      <c r="AO28" s="90"/>
      <c r="AP28" s="90"/>
      <c r="AQ28" s="90"/>
      <c r="AR28" s="92"/>
      <c r="AS28" s="86"/>
    </row>
    <row r="29" spans="1:45" s="1" customFormat="1" ht="55" hidden="1" customHeight="1" thickBot="1" x14ac:dyDescent="0.25">
      <c r="A29" s="116"/>
      <c r="B29" s="118"/>
      <c r="C29" s="50"/>
      <c r="D29" s="55"/>
      <c r="E29" s="67"/>
      <c r="F29" s="54"/>
      <c r="G29" s="55"/>
      <c r="H29" s="54"/>
      <c r="I29" s="68"/>
      <c r="J29" s="54"/>
      <c r="K29" s="54"/>
      <c r="L29" s="54"/>
      <c r="M29" s="55"/>
      <c r="N29" s="54"/>
      <c r="O29" s="54"/>
      <c r="P29" s="55"/>
      <c r="Q29" s="54"/>
      <c r="R29" s="54"/>
      <c r="S29" s="55"/>
      <c r="T29" s="54"/>
      <c r="U29" s="54"/>
      <c r="V29" s="55"/>
      <c r="W29" s="54"/>
      <c r="X29" s="68"/>
      <c r="Y29" s="54"/>
      <c r="Z29" s="54"/>
      <c r="AA29" s="54"/>
      <c r="AB29" s="55"/>
      <c r="AC29" s="54"/>
      <c r="AD29" s="54"/>
      <c r="AE29" s="55"/>
      <c r="AF29" s="54"/>
      <c r="AG29" s="54"/>
      <c r="AH29" s="107"/>
      <c r="AI29" s="108"/>
      <c r="AJ29" s="109"/>
      <c r="AK29" s="101"/>
      <c r="AL29" s="96"/>
      <c r="AM29" s="103"/>
      <c r="AN29" s="98"/>
      <c r="AO29" s="91"/>
      <c r="AP29" s="91"/>
      <c r="AQ29" s="91"/>
      <c r="AR29" s="93"/>
      <c r="AS29" s="94"/>
    </row>
    <row r="30" spans="1:45" ht="19.5" customHeight="1" x14ac:dyDescent="0.2">
      <c r="B30" s="202" t="s">
        <v>17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 t="s">
        <v>16</v>
      </c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69"/>
      <c r="AC30" s="69"/>
    </row>
    <row r="31" spans="1:45" s="3" customFormat="1" ht="36" customHeight="1" x14ac:dyDescent="0.2">
      <c r="A31" s="70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7"/>
      <c r="AC31" s="7"/>
      <c r="AN31" s="71">
        <f>(AK24*3+AM24)-AN24</f>
        <v>0</v>
      </c>
      <c r="AO31" s="72">
        <f>SUM(AO8:AO29)</f>
        <v>114</v>
      </c>
      <c r="AP31" s="72">
        <f>SUM(AP8:AP29)</f>
        <v>114</v>
      </c>
      <c r="AQ31" s="72">
        <f>SUM(AQ8:AQ29)</f>
        <v>0</v>
      </c>
    </row>
    <row r="34" spans="1:45" ht="65.150000000000006" customHeight="1" x14ac:dyDescent="0.2">
      <c r="A34" s="8"/>
      <c r="B34" s="19" t="s">
        <v>34</v>
      </c>
      <c r="C34" s="8"/>
      <c r="D34" s="84">
        <v>45032</v>
      </c>
      <c r="E34" s="84"/>
      <c r="F34" s="84"/>
      <c r="G34" s="84"/>
      <c r="H34" s="84"/>
      <c r="I34" s="201" t="s">
        <v>22</v>
      </c>
      <c r="J34" s="201"/>
      <c r="K34" s="201"/>
      <c r="L34" s="201"/>
      <c r="M34" s="9"/>
      <c r="N34" s="9"/>
      <c r="O34" s="10"/>
      <c r="P34" s="10"/>
      <c r="Q34" s="10"/>
      <c r="R34" s="9"/>
      <c r="S34" s="11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45" ht="65.150000000000006" customHeight="1" x14ac:dyDescent="0.2">
      <c r="A35" s="8"/>
      <c r="B35" s="8">
        <v>1</v>
      </c>
      <c r="C35" s="8"/>
      <c r="D35" s="82" t="str">
        <f>$B$8</f>
        <v>ブルスト</v>
      </c>
      <c r="E35" s="82"/>
      <c r="F35" s="82"/>
      <c r="G35" s="83">
        <v>4</v>
      </c>
      <c r="H35" s="83"/>
      <c r="I35" s="17" t="s">
        <v>20</v>
      </c>
      <c r="J35" s="83">
        <v>0</v>
      </c>
      <c r="K35" s="83"/>
      <c r="L35" s="82" t="str">
        <f>$B$10</f>
        <v>藤岡</v>
      </c>
      <c r="M35" s="82"/>
      <c r="N35" s="82"/>
      <c r="O35" s="73" t="s">
        <v>36</v>
      </c>
      <c r="P35" s="74"/>
      <c r="Q35" s="74"/>
      <c r="R35" s="75"/>
      <c r="S35" s="82" t="str">
        <f>$B$16</f>
        <v>松井田</v>
      </c>
      <c r="T35" s="82"/>
      <c r="U35" s="82"/>
      <c r="V35" s="83">
        <v>4</v>
      </c>
      <c r="W35" s="83"/>
      <c r="X35" s="17" t="s">
        <v>20</v>
      </c>
      <c r="Y35" s="83">
        <v>3</v>
      </c>
      <c r="Z35" s="83"/>
      <c r="AA35" s="82" t="str">
        <f>$B$18</f>
        <v>高崎北</v>
      </c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5"/>
      <c r="AP35" s="5"/>
      <c r="AQ35" s="5"/>
      <c r="AR35" s="4"/>
      <c r="AS35" s="4"/>
    </row>
    <row r="36" spans="1:45" ht="65.150000000000006" customHeight="1" x14ac:dyDescent="0.2">
      <c r="A36" s="8"/>
      <c r="B36" s="8">
        <v>2</v>
      </c>
      <c r="C36" s="8"/>
      <c r="D36" s="82" t="str">
        <f>$B$12</f>
        <v>ＫＳＣ</v>
      </c>
      <c r="E36" s="82"/>
      <c r="F36" s="82"/>
      <c r="G36" s="83">
        <v>0</v>
      </c>
      <c r="H36" s="83"/>
      <c r="I36" s="17" t="s">
        <v>20</v>
      </c>
      <c r="J36" s="83">
        <v>2</v>
      </c>
      <c r="K36" s="83"/>
      <c r="L36" s="82" t="str">
        <f>$B$22</f>
        <v>安中</v>
      </c>
      <c r="M36" s="82"/>
      <c r="N36" s="82"/>
      <c r="O36" s="73" t="s">
        <v>35</v>
      </c>
      <c r="P36" s="74"/>
      <c r="Q36" s="74"/>
      <c r="R36" s="75"/>
      <c r="S36" s="82" t="str">
        <f>$B$14</f>
        <v>碓東</v>
      </c>
      <c r="T36" s="82"/>
      <c r="U36" s="82"/>
      <c r="V36" s="83">
        <v>0</v>
      </c>
      <c r="W36" s="83"/>
      <c r="X36" s="17" t="s">
        <v>20</v>
      </c>
      <c r="Y36" s="83">
        <v>9</v>
      </c>
      <c r="Z36" s="83"/>
      <c r="AA36" s="82" t="str">
        <f>$B$20</f>
        <v>クエルボ</v>
      </c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</row>
    <row r="37" spans="1:45" ht="65.150000000000006" customHeight="1" x14ac:dyDescent="0.2">
      <c r="A37" s="8"/>
      <c r="B37" s="8">
        <v>3</v>
      </c>
      <c r="C37" s="8"/>
      <c r="D37" s="82" t="s">
        <v>31</v>
      </c>
      <c r="E37" s="82"/>
      <c r="F37" s="82"/>
      <c r="G37" s="83" t="s">
        <v>31</v>
      </c>
      <c r="H37" s="83"/>
      <c r="I37" s="17" t="s">
        <v>20</v>
      </c>
      <c r="J37" s="83" t="s">
        <v>31</v>
      </c>
      <c r="K37" s="83"/>
      <c r="L37" s="82" t="s">
        <v>31</v>
      </c>
      <c r="M37" s="82"/>
      <c r="N37" s="82"/>
      <c r="O37" s="73" t="s">
        <v>37</v>
      </c>
      <c r="P37" s="74"/>
      <c r="Q37" s="74"/>
      <c r="R37" s="75"/>
      <c r="S37" s="82" t="s">
        <v>31</v>
      </c>
      <c r="T37" s="82"/>
      <c r="U37" s="82"/>
      <c r="V37" s="83" t="s">
        <v>31</v>
      </c>
      <c r="W37" s="83"/>
      <c r="X37" s="17" t="s">
        <v>20</v>
      </c>
      <c r="Y37" s="83" t="s">
        <v>31</v>
      </c>
      <c r="Z37" s="83"/>
      <c r="AA37" s="82" t="s">
        <v>31</v>
      </c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5" ht="65.150000000000006" customHeight="1" x14ac:dyDescent="0.2">
      <c r="A38" s="8"/>
      <c r="B38" s="8">
        <v>4</v>
      </c>
      <c r="C38" s="8"/>
      <c r="D38" s="82" t="str">
        <f>$B$22</f>
        <v>安中</v>
      </c>
      <c r="E38" s="82"/>
      <c r="F38" s="82"/>
      <c r="G38" s="83">
        <v>2</v>
      </c>
      <c r="H38" s="83"/>
      <c r="I38" s="17" t="s">
        <v>20</v>
      </c>
      <c r="J38" s="83">
        <v>1</v>
      </c>
      <c r="K38" s="83"/>
      <c r="L38" s="82" t="str">
        <f>$B$8</f>
        <v>ブルスト</v>
      </c>
      <c r="M38" s="82"/>
      <c r="N38" s="82"/>
      <c r="O38" s="73" t="s">
        <v>38</v>
      </c>
      <c r="P38" s="74"/>
      <c r="Q38" s="74"/>
      <c r="R38" s="75"/>
      <c r="S38" s="82" t="str">
        <f>$B$10</f>
        <v>藤岡</v>
      </c>
      <c r="T38" s="82"/>
      <c r="U38" s="82"/>
      <c r="V38" s="83">
        <v>0</v>
      </c>
      <c r="W38" s="83"/>
      <c r="X38" s="17" t="s">
        <v>20</v>
      </c>
      <c r="Y38" s="83">
        <v>3</v>
      </c>
      <c r="Z38" s="83"/>
      <c r="AA38" s="82" t="str">
        <f>$B$20</f>
        <v>クエルボ</v>
      </c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5" ht="65.150000000000006" customHeight="1" x14ac:dyDescent="0.2">
      <c r="A39" s="8"/>
      <c r="B39" s="8">
        <v>5</v>
      </c>
      <c r="C39" s="8"/>
      <c r="D39" s="82" t="str">
        <f>$B$12</f>
        <v>ＫＳＣ</v>
      </c>
      <c r="E39" s="82"/>
      <c r="F39" s="82"/>
      <c r="G39" s="83">
        <v>0</v>
      </c>
      <c r="H39" s="83"/>
      <c r="I39" s="17" t="s">
        <v>20</v>
      </c>
      <c r="J39" s="83">
        <v>4</v>
      </c>
      <c r="K39" s="83"/>
      <c r="L39" s="82" t="str">
        <f>$B$18</f>
        <v>高崎北</v>
      </c>
      <c r="M39" s="82"/>
      <c r="N39" s="82"/>
      <c r="O39" s="73" t="s">
        <v>39</v>
      </c>
      <c r="P39" s="74"/>
      <c r="Q39" s="74"/>
      <c r="R39" s="75"/>
      <c r="S39" s="82" t="str">
        <f>$B$14</f>
        <v>碓東</v>
      </c>
      <c r="T39" s="82"/>
      <c r="U39" s="82"/>
      <c r="V39" s="83">
        <v>0</v>
      </c>
      <c r="W39" s="83"/>
      <c r="X39" s="17" t="s">
        <v>20</v>
      </c>
      <c r="Y39" s="83">
        <v>5</v>
      </c>
      <c r="Z39" s="83"/>
      <c r="AA39" s="82" t="str">
        <f>$B$16</f>
        <v>松井田</v>
      </c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</row>
    <row r="40" spans="1:45" ht="65.150000000000006" hidden="1" customHeight="1" x14ac:dyDescent="0.2">
      <c r="A40" s="8"/>
      <c r="B40" s="8"/>
      <c r="C40" s="8"/>
      <c r="D40" s="82"/>
      <c r="E40" s="82"/>
      <c r="F40" s="82"/>
      <c r="G40" s="83"/>
      <c r="H40" s="83"/>
      <c r="I40" s="16"/>
      <c r="J40" s="83"/>
      <c r="K40" s="83"/>
      <c r="L40" s="82"/>
      <c r="M40" s="82"/>
      <c r="N40" s="82"/>
      <c r="O40" s="12"/>
      <c r="P40" s="204"/>
      <c r="Q40" s="204"/>
      <c r="R40" s="12"/>
      <c r="S40" s="82"/>
      <c r="T40" s="82"/>
      <c r="U40" s="82"/>
      <c r="V40" s="205"/>
      <c r="W40" s="205"/>
      <c r="X40" s="16"/>
      <c r="Y40" s="205"/>
      <c r="Z40" s="205"/>
      <c r="AA40" s="206"/>
      <c r="AB40" s="206"/>
      <c r="AC40" s="206"/>
      <c r="AN40" s="6"/>
    </row>
    <row r="41" spans="1:45" ht="65.150000000000006" customHeight="1" x14ac:dyDescent="0.2">
      <c r="A41" s="8"/>
      <c r="B41" s="8"/>
      <c r="C41" s="8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4"/>
      <c r="Q41" s="10"/>
      <c r="R41" s="10"/>
      <c r="S41" s="10"/>
      <c r="T41" s="10"/>
      <c r="U41" s="10"/>
      <c r="V41" s="10"/>
      <c r="W41" s="10"/>
      <c r="X41" s="13"/>
      <c r="Y41" s="10"/>
      <c r="Z41" s="10"/>
      <c r="AA41" s="10"/>
      <c r="AB41" s="10"/>
      <c r="AC41" s="10"/>
      <c r="AN41" s="6"/>
    </row>
    <row r="42" spans="1:45" ht="65.150000000000006" customHeight="1" x14ac:dyDescent="0.2">
      <c r="A42" s="8"/>
      <c r="B42" s="19" t="s">
        <v>34</v>
      </c>
      <c r="C42" s="8"/>
      <c r="D42" s="84">
        <v>45059</v>
      </c>
      <c r="E42" s="84"/>
      <c r="F42" s="84"/>
      <c r="G42" s="84"/>
      <c r="H42" s="84"/>
      <c r="I42" s="15" t="s">
        <v>21</v>
      </c>
      <c r="J42" s="9"/>
      <c r="K42" s="9"/>
      <c r="L42" s="9"/>
      <c r="M42" s="9"/>
      <c r="N42" s="9"/>
      <c r="O42" s="9"/>
      <c r="P42" s="14"/>
      <c r="Q42" s="9"/>
      <c r="R42" s="9"/>
      <c r="S42" s="11"/>
      <c r="T42" s="9"/>
      <c r="U42" s="9"/>
      <c r="V42" s="9"/>
      <c r="W42" s="9"/>
      <c r="X42" s="9"/>
      <c r="Y42" s="9"/>
      <c r="Z42" s="9"/>
      <c r="AA42" s="9"/>
      <c r="AB42" s="9"/>
      <c r="AC42" s="9"/>
      <c r="AN42" s="6"/>
    </row>
    <row r="43" spans="1:45" ht="65.150000000000006" customHeight="1" x14ac:dyDescent="0.2">
      <c r="A43" s="8"/>
      <c r="B43" s="8"/>
      <c r="C43" s="8"/>
      <c r="D43" s="82" t="str">
        <f>$B$8</f>
        <v>ブルスト</v>
      </c>
      <c r="E43" s="82"/>
      <c r="F43" s="82"/>
      <c r="G43" s="83">
        <v>8</v>
      </c>
      <c r="H43" s="83"/>
      <c r="I43" s="17" t="s">
        <v>20</v>
      </c>
      <c r="J43" s="83">
        <v>0</v>
      </c>
      <c r="K43" s="83"/>
      <c r="L43" s="82" t="str">
        <f>$B$14</f>
        <v>碓東</v>
      </c>
      <c r="M43" s="82"/>
      <c r="N43" s="82"/>
      <c r="O43" s="73" t="s">
        <v>36</v>
      </c>
      <c r="P43" s="74"/>
      <c r="Q43" s="74"/>
      <c r="R43" s="75"/>
      <c r="S43" s="82" t="str">
        <f>$B$12</f>
        <v>ＫＳＣ</v>
      </c>
      <c r="T43" s="82"/>
      <c r="U43" s="82"/>
      <c r="V43" s="83">
        <v>0</v>
      </c>
      <c r="W43" s="83"/>
      <c r="X43" s="17" t="s">
        <v>20</v>
      </c>
      <c r="Y43" s="83">
        <v>3</v>
      </c>
      <c r="Z43" s="83"/>
      <c r="AA43" s="82" t="str">
        <f>$B$16</f>
        <v>松井田</v>
      </c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5" ht="65.150000000000006" customHeight="1" x14ac:dyDescent="0.2">
      <c r="A44" s="8"/>
      <c r="B44" s="8"/>
      <c r="C44" s="8"/>
      <c r="D44" s="82" t="str">
        <f>$B$10</f>
        <v>藤岡</v>
      </c>
      <c r="E44" s="82"/>
      <c r="F44" s="82"/>
      <c r="G44" s="83">
        <v>2</v>
      </c>
      <c r="H44" s="83"/>
      <c r="I44" s="17" t="s">
        <v>20</v>
      </c>
      <c r="J44" s="83">
        <v>5</v>
      </c>
      <c r="K44" s="83"/>
      <c r="L44" s="82" t="str">
        <f>$B$18</f>
        <v>高崎北</v>
      </c>
      <c r="M44" s="82"/>
      <c r="N44" s="82"/>
      <c r="O44" s="73" t="s">
        <v>35</v>
      </c>
      <c r="P44" s="74"/>
      <c r="Q44" s="74"/>
      <c r="R44" s="75"/>
      <c r="S44" s="82" t="str">
        <f>$B$20</f>
        <v>クエルボ</v>
      </c>
      <c r="T44" s="82"/>
      <c r="U44" s="82"/>
      <c r="V44" s="83">
        <v>0</v>
      </c>
      <c r="W44" s="83"/>
      <c r="X44" s="17" t="s">
        <v>20</v>
      </c>
      <c r="Y44" s="83">
        <v>0</v>
      </c>
      <c r="Z44" s="83"/>
      <c r="AA44" s="82" t="str">
        <f>$B$22</f>
        <v>安中</v>
      </c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5" ht="65.150000000000006" customHeight="1" x14ac:dyDescent="0.2">
      <c r="A45" s="8"/>
      <c r="B45" s="8"/>
      <c r="C45" s="8"/>
      <c r="D45" s="82" t="s">
        <v>31</v>
      </c>
      <c r="E45" s="82"/>
      <c r="F45" s="82"/>
      <c r="G45" s="83" t="s">
        <v>31</v>
      </c>
      <c r="H45" s="83"/>
      <c r="I45" s="17" t="s">
        <v>20</v>
      </c>
      <c r="J45" s="83" t="s">
        <v>31</v>
      </c>
      <c r="K45" s="83"/>
      <c r="L45" s="82" t="s">
        <v>31</v>
      </c>
      <c r="M45" s="82"/>
      <c r="N45" s="82"/>
      <c r="O45" s="73" t="s">
        <v>37</v>
      </c>
      <c r="P45" s="74"/>
      <c r="Q45" s="74"/>
      <c r="R45" s="75"/>
      <c r="S45" s="82" t="str">
        <f>$B$8</f>
        <v>ブルスト</v>
      </c>
      <c r="T45" s="82"/>
      <c r="U45" s="82"/>
      <c r="V45" s="83">
        <v>5</v>
      </c>
      <c r="W45" s="83"/>
      <c r="X45" s="17" t="s">
        <v>20</v>
      </c>
      <c r="Y45" s="83">
        <v>0</v>
      </c>
      <c r="Z45" s="83"/>
      <c r="AA45" s="82" t="str">
        <f>$B$12</f>
        <v>ＫＳＣ</v>
      </c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5" ht="65.150000000000006" customHeight="1" x14ac:dyDescent="0.2">
      <c r="A46" s="8"/>
      <c r="B46" s="8"/>
      <c r="C46" s="8"/>
      <c r="D46" s="82" t="str">
        <f>$B$10</f>
        <v>藤岡</v>
      </c>
      <c r="E46" s="82"/>
      <c r="F46" s="82"/>
      <c r="G46" s="83">
        <v>2</v>
      </c>
      <c r="H46" s="83"/>
      <c r="I46" s="17" t="s">
        <v>20</v>
      </c>
      <c r="J46" s="83">
        <v>0</v>
      </c>
      <c r="K46" s="83"/>
      <c r="L46" s="82" t="str">
        <f>$B$14</f>
        <v>碓東</v>
      </c>
      <c r="M46" s="82"/>
      <c r="N46" s="82"/>
      <c r="O46" s="73" t="s">
        <v>38</v>
      </c>
      <c r="P46" s="74"/>
      <c r="Q46" s="74"/>
      <c r="R46" s="75"/>
      <c r="S46" s="82" t="str">
        <f>$B$20</f>
        <v>クエルボ</v>
      </c>
      <c r="T46" s="82"/>
      <c r="U46" s="82"/>
      <c r="V46" s="83">
        <v>3</v>
      </c>
      <c r="W46" s="83"/>
      <c r="X46" s="17" t="s">
        <v>20</v>
      </c>
      <c r="Y46" s="83">
        <v>1</v>
      </c>
      <c r="Z46" s="83"/>
      <c r="AA46" s="82" t="str">
        <f>$B$16</f>
        <v>松井田</v>
      </c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5" ht="65.150000000000006" customHeight="1" x14ac:dyDescent="0.2">
      <c r="A47" s="8"/>
      <c r="B47" s="8"/>
      <c r="C47" s="8"/>
      <c r="D47" s="82" t="str">
        <f>$B$22</f>
        <v>安中</v>
      </c>
      <c r="E47" s="82"/>
      <c r="F47" s="82"/>
      <c r="G47" s="83">
        <v>2</v>
      </c>
      <c r="H47" s="83"/>
      <c r="I47" s="17" t="s">
        <v>20</v>
      </c>
      <c r="J47" s="83">
        <v>2</v>
      </c>
      <c r="K47" s="83"/>
      <c r="L47" s="82" t="str">
        <f>$B$18</f>
        <v>高崎北</v>
      </c>
      <c r="M47" s="82"/>
      <c r="N47" s="82"/>
      <c r="O47" s="73" t="s">
        <v>39</v>
      </c>
      <c r="P47" s="74"/>
      <c r="Q47" s="74"/>
      <c r="R47" s="75"/>
      <c r="S47" s="82" t="s">
        <v>31</v>
      </c>
      <c r="T47" s="82"/>
      <c r="U47" s="82"/>
      <c r="V47" s="83" t="s">
        <v>31</v>
      </c>
      <c r="W47" s="83"/>
      <c r="X47" s="17" t="s">
        <v>20</v>
      </c>
      <c r="Y47" s="83" t="s">
        <v>31</v>
      </c>
      <c r="Z47" s="83"/>
      <c r="AA47" s="82" t="s">
        <v>31</v>
      </c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5" ht="65.150000000000006" hidden="1" customHeight="1" x14ac:dyDescent="0.2">
      <c r="A48" s="8"/>
      <c r="B48" s="8"/>
      <c r="C48" s="8"/>
      <c r="D48" s="82"/>
      <c r="E48" s="82"/>
      <c r="F48" s="82"/>
      <c r="G48" s="83"/>
      <c r="H48" s="83"/>
      <c r="I48" s="16"/>
      <c r="J48" s="83"/>
      <c r="K48" s="83"/>
      <c r="L48" s="82"/>
      <c r="M48" s="82"/>
      <c r="N48" s="82"/>
      <c r="O48" s="10"/>
      <c r="P48" s="18"/>
      <c r="Q48" s="18"/>
      <c r="R48" s="10"/>
      <c r="S48" s="207"/>
      <c r="T48" s="207"/>
      <c r="U48" s="207"/>
      <c r="V48" s="207"/>
      <c r="W48" s="207"/>
      <c r="X48" s="17"/>
      <c r="Y48" s="207"/>
      <c r="Z48" s="207"/>
      <c r="AA48" s="208"/>
      <c r="AB48" s="208"/>
      <c r="AC48" s="208"/>
      <c r="AN48" s="6"/>
    </row>
    <row r="49" spans="1:40" ht="65.150000000000006" customHeight="1" x14ac:dyDescent="0.2">
      <c r="A49" s="8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4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40" ht="65.150000000000006" customHeight="1" x14ac:dyDescent="0.2">
      <c r="A50" s="8"/>
      <c r="B50" s="19" t="s">
        <v>34</v>
      </c>
      <c r="C50" s="8"/>
      <c r="D50" s="84">
        <v>45060</v>
      </c>
      <c r="E50" s="84"/>
      <c r="F50" s="84"/>
      <c r="G50" s="84"/>
      <c r="H50" s="84"/>
      <c r="I50" s="15" t="s">
        <v>18</v>
      </c>
      <c r="J50" s="9"/>
      <c r="K50" s="9"/>
      <c r="L50" s="9"/>
      <c r="M50" s="9"/>
      <c r="N50" s="9"/>
      <c r="O50" s="9"/>
      <c r="P50" s="14"/>
      <c r="Q50" s="9"/>
      <c r="R50" s="9"/>
      <c r="S50" s="11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40" ht="65.150000000000006" customHeight="1" x14ac:dyDescent="0.2">
      <c r="A51" s="8"/>
      <c r="B51" s="8"/>
      <c r="C51" s="8"/>
      <c r="D51" s="82" t="str">
        <f>$B$14</f>
        <v>碓東</v>
      </c>
      <c r="E51" s="82"/>
      <c r="F51" s="82"/>
      <c r="G51" s="83">
        <v>0</v>
      </c>
      <c r="H51" s="83"/>
      <c r="I51" s="17" t="s">
        <v>20</v>
      </c>
      <c r="J51" s="83">
        <v>10</v>
      </c>
      <c r="K51" s="83"/>
      <c r="L51" s="82" t="str">
        <f>$B$22</f>
        <v>安中</v>
      </c>
      <c r="M51" s="82"/>
      <c r="N51" s="82"/>
      <c r="O51" s="73" t="s">
        <v>36</v>
      </c>
      <c r="P51" s="74"/>
      <c r="Q51" s="74"/>
      <c r="R51" s="75"/>
      <c r="S51" s="82" t="str">
        <f>$B$20</f>
        <v>クエルボ</v>
      </c>
      <c r="T51" s="82"/>
      <c r="U51" s="82"/>
      <c r="V51" s="83">
        <v>2</v>
      </c>
      <c r="W51" s="83"/>
      <c r="X51" s="17" t="s">
        <v>20</v>
      </c>
      <c r="Y51" s="209">
        <v>1</v>
      </c>
      <c r="Z51" s="209"/>
      <c r="AA51" s="82" t="str">
        <f>$B$18</f>
        <v>高崎北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65.150000000000006" customHeight="1" x14ac:dyDescent="0.2">
      <c r="A52" s="8"/>
      <c r="B52" s="8"/>
      <c r="C52" s="8"/>
      <c r="D52" s="82" t="s">
        <v>31</v>
      </c>
      <c r="E52" s="82"/>
      <c r="F52" s="82"/>
      <c r="G52" s="83" t="s">
        <v>31</v>
      </c>
      <c r="H52" s="83"/>
      <c r="I52" s="17" t="s">
        <v>20</v>
      </c>
      <c r="J52" s="83" t="s">
        <v>31</v>
      </c>
      <c r="K52" s="83"/>
      <c r="L52" s="82" t="s">
        <v>31</v>
      </c>
      <c r="M52" s="82"/>
      <c r="N52" s="82"/>
      <c r="O52" s="73" t="s">
        <v>35</v>
      </c>
      <c r="P52" s="74"/>
      <c r="Q52" s="74"/>
      <c r="R52" s="75"/>
      <c r="S52" s="82" t="str">
        <f>$B$10</f>
        <v>藤岡</v>
      </c>
      <c r="T52" s="82"/>
      <c r="U52" s="82"/>
      <c r="V52" s="83">
        <v>0</v>
      </c>
      <c r="W52" s="83"/>
      <c r="X52" s="17" t="s">
        <v>20</v>
      </c>
      <c r="Y52" s="209">
        <v>1</v>
      </c>
      <c r="Z52" s="209"/>
      <c r="AA52" s="82" t="str">
        <f>$B$16</f>
        <v>松井田</v>
      </c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65.150000000000006" customHeight="1" x14ac:dyDescent="0.2">
      <c r="A53" s="8"/>
      <c r="B53" s="8"/>
      <c r="C53" s="8"/>
      <c r="D53" s="82" t="str">
        <f>$B$12</f>
        <v>ＫＳＣ</v>
      </c>
      <c r="E53" s="82"/>
      <c r="F53" s="82"/>
      <c r="G53" s="83">
        <v>3</v>
      </c>
      <c r="H53" s="83"/>
      <c r="I53" s="17" t="s">
        <v>20</v>
      </c>
      <c r="J53" s="83">
        <v>0</v>
      </c>
      <c r="K53" s="83"/>
      <c r="L53" s="82" t="str">
        <f>$B$14</f>
        <v>碓東</v>
      </c>
      <c r="M53" s="82"/>
      <c r="N53" s="82"/>
      <c r="O53" s="73" t="s">
        <v>37</v>
      </c>
      <c r="P53" s="74"/>
      <c r="Q53" s="74"/>
      <c r="R53" s="75"/>
      <c r="S53" s="82" t="str">
        <f>$B$8</f>
        <v>ブルスト</v>
      </c>
      <c r="T53" s="82"/>
      <c r="U53" s="82"/>
      <c r="V53" s="83">
        <v>3</v>
      </c>
      <c r="W53" s="83"/>
      <c r="X53" s="17" t="s">
        <v>20</v>
      </c>
      <c r="Y53" s="209">
        <v>1</v>
      </c>
      <c r="Z53" s="209"/>
      <c r="AA53" s="82" t="str">
        <f>$B$20</f>
        <v>クエルボ</v>
      </c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65.150000000000006" customHeight="1" x14ac:dyDescent="0.2">
      <c r="A54" s="8"/>
      <c r="B54" s="8"/>
      <c r="C54" s="8"/>
      <c r="D54" s="82" t="str">
        <f>$B$16</f>
        <v>松井田</v>
      </c>
      <c r="E54" s="82"/>
      <c r="F54" s="82"/>
      <c r="G54" s="83">
        <v>1</v>
      </c>
      <c r="H54" s="83"/>
      <c r="I54" s="17" t="s">
        <v>20</v>
      </c>
      <c r="J54" s="83">
        <v>1</v>
      </c>
      <c r="K54" s="83"/>
      <c r="L54" s="82" t="str">
        <f>$B$22</f>
        <v>安中</v>
      </c>
      <c r="M54" s="82"/>
      <c r="N54" s="82"/>
      <c r="O54" s="73" t="s">
        <v>38</v>
      </c>
      <c r="P54" s="74"/>
      <c r="Q54" s="74"/>
      <c r="R54" s="75"/>
      <c r="S54" s="82" t="s">
        <v>33</v>
      </c>
      <c r="T54" s="82"/>
      <c r="U54" s="82"/>
      <c r="V54" s="83" t="s">
        <v>31</v>
      </c>
      <c r="W54" s="83"/>
      <c r="X54" s="17" t="s">
        <v>20</v>
      </c>
      <c r="Y54" s="83" t="s">
        <v>31</v>
      </c>
      <c r="Z54" s="83"/>
      <c r="AA54" s="82" t="s">
        <v>31</v>
      </c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</row>
    <row r="55" spans="1:40" ht="65.150000000000006" customHeight="1" x14ac:dyDescent="0.2">
      <c r="A55" s="8"/>
      <c r="B55" s="8"/>
      <c r="C55" s="8"/>
      <c r="D55" s="82" t="str">
        <f>$B$8</f>
        <v>ブルスト</v>
      </c>
      <c r="E55" s="82"/>
      <c r="F55" s="82"/>
      <c r="G55" s="83">
        <v>2</v>
      </c>
      <c r="H55" s="83"/>
      <c r="I55" s="17" t="s">
        <v>20</v>
      </c>
      <c r="J55" s="83">
        <v>1</v>
      </c>
      <c r="K55" s="83"/>
      <c r="L55" s="82" t="str">
        <f>$B$18</f>
        <v>高崎北</v>
      </c>
      <c r="M55" s="82"/>
      <c r="N55" s="82"/>
      <c r="O55" s="73" t="s">
        <v>39</v>
      </c>
      <c r="P55" s="74"/>
      <c r="Q55" s="74"/>
      <c r="R55" s="75"/>
      <c r="S55" s="82" t="str">
        <f>$B$10</f>
        <v>藤岡</v>
      </c>
      <c r="T55" s="82"/>
      <c r="U55" s="82"/>
      <c r="V55" s="83">
        <v>1</v>
      </c>
      <c r="W55" s="83"/>
      <c r="X55" s="17" t="s">
        <v>20</v>
      </c>
      <c r="Y55" s="209">
        <v>2</v>
      </c>
      <c r="Z55" s="209"/>
      <c r="AA55" s="82" t="str">
        <f>$B$12</f>
        <v>ＫＳＣ</v>
      </c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1:40" ht="65.150000000000006" hidden="1" customHeight="1" x14ac:dyDescent="0.2">
      <c r="A56" s="8"/>
      <c r="B56" s="8"/>
      <c r="C56" s="8"/>
      <c r="D56" s="207"/>
      <c r="E56" s="207"/>
      <c r="F56" s="207"/>
      <c r="G56" s="207"/>
      <c r="H56" s="207"/>
      <c r="I56" s="17"/>
      <c r="J56" s="207"/>
      <c r="K56" s="207"/>
      <c r="L56" s="207"/>
      <c r="M56" s="207"/>
      <c r="N56" s="207"/>
      <c r="O56" s="10"/>
      <c r="P56" s="18"/>
      <c r="Q56" s="18"/>
      <c r="R56" s="10"/>
      <c r="S56" s="207"/>
      <c r="T56" s="207"/>
      <c r="U56" s="207"/>
      <c r="V56" s="207"/>
      <c r="W56" s="207"/>
      <c r="X56" s="17"/>
      <c r="Y56" s="207"/>
      <c r="Z56" s="207"/>
      <c r="AA56" s="208"/>
      <c r="AB56" s="208"/>
      <c r="AC56" s="208"/>
    </row>
    <row r="57" spans="1:40" ht="65.150000000000006" customHeight="1" x14ac:dyDescent="0.2">
      <c r="A57" s="8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4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40" ht="65.150000000000006" customHeight="1" x14ac:dyDescent="0.2">
      <c r="A58" s="8"/>
      <c r="B58" s="19" t="s">
        <v>34</v>
      </c>
      <c r="C58" s="8"/>
      <c r="D58" s="210">
        <v>45066</v>
      </c>
      <c r="E58" s="210"/>
      <c r="F58" s="210"/>
      <c r="G58" s="210"/>
      <c r="H58" s="210"/>
      <c r="I58" s="15" t="s">
        <v>19</v>
      </c>
      <c r="J58" s="9"/>
      <c r="K58" s="9"/>
      <c r="L58" s="9"/>
      <c r="M58" s="9"/>
      <c r="N58" s="9"/>
      <c r="O58" s="9"/>
      <c r="P58" s="14"/>
      <c r="Q58" s="9"/>
      <c r="R58" s="9"/>
      <c r="S58" s="11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40" ht="65.150000000000006" customHeight="1" x14ac:dyDescent="0.2">
      <c r="A59" s="8"/>
      <c r="B59" s="8"/>
      <c r="C59" s="8"/>
      <c r="D59" s="82" t="str">
        <f>$B$14</f>
        <v>碓東</v>
      </c>
      <c r="E59" s="82"/>
      <c r="F59" s="82"/>
      <c r="G59" s="83">
        <v>1</v>
      </c>
      <c r="H59" s="83"/>
      <c r="I59" s="17" t="s">
        <v>20</v>
      </c>
      <c r="J59" s="83">
        <v>2</v>
      </c>
      <c r="K59" s="83"/>
      <c r="L59" s="82" t="str">
        <f>$B$18</f>
        <v>高崎北</v>
      </c>
      <c r="M59" s="82"/>
      <c r="N59" s="82"/>
      <c r="O59" s="76" t="s">
        <v>36</v>
      </c>
      <c r="P59" s="77"/>
      <c r="Q59" s="77"/>
      <c r="R59" s="78"/>
      <c r="S59" s="82" t="str">
        <f>$B$8</f>
        <v>ブルスト</v>
      </c>
      <c r="T59" s="82"/>
      <c r="U59" s="82"/>
      <c r="V59" s="209">
        <v>3</v>
      </c>
      <c r="W59" s="209"/>
      <c r="X59" s="17" t="s">
        <v>20</v>
      </c>
      <c r="Y59" s="209">
        <v>0</v>
      </c>
      <c r="Z59" s="209"/>
      <c r="AA59" s="82" t="str">
        <f>$B$16</f>
        <v>松井田</v>
      </c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ht="65.150000000000006" customHeight="1" x14ac:dyDescent="0.2">
      <c r="A60" s="8"/>
      <c r="B60" s="8"/>
      <c r="C60" s="8"/>
      <c r="D60" s="82" t="str">
        <f>$B$10</f>
        <v>藤岡</v>
      </c>
      <c r="E60" s="82"/>
      <c r="F60" s="82"/>
      <c r="G60" s="83">
        <v>2</v>
      </c>
      <c r="H60" s="83"/>
      <c r="I60" s="17" t="s">
        <v>20</v>
      </c>
      <c r="J60" s="83">
        <v>2</v>
      </c>
      <c r="K60" s="83"/>
      <c r="L60" s="82" t="str">
        <f>$B$22</f>
        <v>安中</v>
      </c>
      <c r="M60" s="82"/>
      <c r="N60" s="82"/>
      <c r="O60" s="79" t="s">
        <v>35</v>
      </c>
      <c r="P60" s="80"/>
      <c r="Q60" s="80"/>
      <c r="R60" s="81"/>
      <c r="S60" s="82" t="str">
        <f>$B$12</f>
        <v>ＫＳＣ</v>
      </c>
      <c r="T60" s="82"/>
      <c r="U60" s="82"/>
      <c r="V60" s="209">
        <v>0</v>
      </c>
      <c r="W60" s="209"/>
      <c r="X60" s="17" t="s">
        <v>20</v>
      </c>
      <c r="Y60" s="209">
        <v>5</v>
      </c>
      <c r="Z60" s="209"/>
      <c r="AA60" s="82" t="str">
        <f>$B$20</f>
        <v>クエルボ</v>
      </c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ht="55" hidden="1" customHeight="1" x14ac:dyDescent="0.2">
      <c r="A61" s="8"/>
      <c r="B61" s="8"/>
      <c r="C61" s="8"/>
      <c r="D61" s="211"/>
      <c r="E61" s="211"/>
      <c r="F61" s="211"/>
      <c r="G61" s="212"/>
      <c r="H61" s="212"/>
      <c r="I61" s="20"/>
      <c r="J61" s="212"/>
      <c r="K61" s="212"/>
      <c r="L61" s="211"/>
      <c r="M61" s="211"/>
      <c r="N61" s="211"/>
      <c r="O61" s="10"/>
      <c r="P61" s="18"/>
      <c r="Q61" s="18"/>
      <c r="R61" s="10"/>
      <c r="S61" s="211"/>
      <c r="T61" s="211"/>
      <c r="U61" s="211"/>
      <c r="V61" s="212"/>
      <c r="W61" s="212"/>
      <c r="X61" s="20"/>
      <c r="Y61" s="212"/>
      <c r="Z61" s="212"/>
      <c r="AA61" s="211"/>
      <c r="AB61" s="211"/>
      <c r="AC61" s="211"/>
      <c r="AN61" s="6"/>
    </row>
    <row r="62" spans="1:40" ht="55" hidden="1" customHeight="1" x14ac:dyDescent="0.2">
      <c r="A62" s="8"/>
      <c r="B62" s="8"/>
      <c r="C62" s="8"/>
      <c r="D62" s="82"/>
      <c r="E62" s="82"/>
      <c r="F62" s="82"/>
      <c r="G62" s="209"/>
      <c r="H62" s="209"/>
      <c r="I62" s="17"/>
      <c r="J62" s="209"/>
      <c r="K62" s="209"/>
      <c r="L62" s="82"/>
      <c r="M62" s="82"/>
      <c r="N62" s="82"/>
      <c r="O62" s="10"/>
      <c r="P62" s="18"/>
      <c r="Q62" s="18"/>
      <c r="R62" s="10"/>
      <c r="S62" s="82"/>
      <c r="T62" s="82"/>
      <c r="U62" s="82"/>
      <c r="V62" s="209"/>
      <c r="W62" s="209"/>
      <c r="X62" s="17"/>
      <c r="Y62" s="209"/>
      <c r="Z62" s="209"/>
      <c r="AA62" s="82"/>
      <c r="AB62" s="82"/>
      <c r="AC62" s="82"/>
      <c r="AN62" s="6"/>
    </row>
    <row r="63" spans="1:40" ht="55" hidden="1" customHeight="1" x14ac:dyDescent="0.2">
      <c r="A63" s="8"/>
      <c r="B63" s="8"/>
      <c r="C63" s="8"/>
      <c r="D63" s="82"/>
      <c r="E63" s="82"/>
      <c r="F63" s="82"/>
      <c r="G63" s="209"/>
      <c r="H63" s="209"/>
      <c r="I63" s="17"/>
      <c r="J63" s="209"/>
      <c r="K63" s="209"/>
      <c r="L63" s="82"/>
      <c r="M63" s="82"/>
      <c r="N63" s="82"/>
      <c r="O63" s="10"/>
      <c r="P63" s="18"/>
      <c r="Q63" s="18"/>
      <c r="R63" s="10"/>
      <c r="S63" s="207"/>
      <c r="T63" s="207"/>
      <c r="U63" s="207"/>
      <c r="V63" s="207"/>
      <c r="W63" s="207"/>
      <c r="X63" s="17"/>
      <c r="Y63" s="207"/>
      <c r="Z63" s="207"/>
      <c r="AA63" s="207"/>
      <c r="AB63" s="207"/>
      <c r="AC63" s="207"/>
      <c r="AN63" s="6"/>
    </row>
    <row r="64" spans="1:40" ht="55" hidden="1" customHeight="1" x14ac:dyDescent="0.2">
      <c r="A64" s="8"/>
      <c r="B64" s="8"/>
      <c r="C64" s="8"/>
      <c r="D64" s="82"/>
      <c r="E64" s="82"/>
      <c r="F64" s="82"/>
      <c r="G64" s="209"/>
      <c r="H64" s="209"/>
      <c r="I64" s="17"/>
      <c r="J64" s="209"/>
      <c r="K64" s="209"/>
      <c r="L64" s="82"/>
      <c r="M64" s="82"/>
      <c r="N64" s="82"/>
      <c r="O64" s="10"/>
      <c r="P64" s="18"/>
      <c r="Q64" s="18"/>
      <c r="R64" s="10"/>
      <c r="S64" s="207"/>
      <c r="T64" s="207"/>
      <c r="U64" s="207"/>
      <c r="V64" s="207"/>
      <c r="W64" s="207"/>
      <c r="X64" s="17"/>
      <c r="Y64" s="207"/>
      <c r="Z64" s="207"/>
      <c r="AA64" s="207"/>
      <c r="AB64" s="207"/>
      <c r="AC64" s="207"/>
      <c r="AN64" s="6"/>
    </row>
    <row r="65" spans="12:14" ht="55" customHeight="1" x14ac:dyDescent="0.2">
      <c r="L65" s="7"/>
      <c r="M65" s="7"/>
      <c r="N65" s="7"/>
    </row>
    <row r="66" spans="12:14" ht="55" customHeight="1" x14ac:dyDescent="0.2"/>
    <row r="67" spans="12:14" ht="55" customHeight="1" x14ac:dyDescent="0.2"/>
    <row r="68" spans="12:14" ht="55" customHeight="1" x14ac:dyDescent="0.2"/>
    <row r="69" spans="12:14" ht="55" customHeight="1" x14ac:dyDescent="0.2"/>
    <row r="70" spans="12:14" ht="55" customHeight="1" x14ac:dyDescent="0.2"/>
    <row r="71" spans="12:14" ht="55" customHeight="1" x14ac:dyDescent="0.2"/>
    <row r="72" spans="12:14" ht="25" customHeight="1" x14ac:dyDescent="0.2"/>
    <row r="73" spans="12:14" ht="25" customHeight="1" x14ac:dyDescent="0.2"/>
    <row r="74" spans="12:14" ht="25" customHeight="1" x14ac:dyDescent="0.2"/>
    <row r="75" spans="12:14" ht="25" customHeight="1" x14ac:dyDescent="0.2"/>
    <row r="76" spans="12:14" ht="25" customHeight="1" x14ac:dyDescent="0.2"/>
    <row r="77" spans="12:14" ht="25" customHeight="1" x14ac:dyDescent="0.2"/>
    <row r="78" spans="12:14" ht="25" customHeight="1" x14ac:dyDescent="0.2"/>
    <row r="79" spans="12:14" ht="25" customHeight="1" x14ac:dyDescent="0.2"/>
    <row r="80" spans="12:14" ht="25" customHeight="1" x14ac:dyDescent="0.2"/>
    <row r="81" ht="25" customHeight="1" x14ac:dyDescent="0.2"/>
    <row r="82" ht="25" customHeight="1" x14ac:dyDescent="0.2"/>
    <row r="83" ht="25" customHeight="1" x14ac:dyDescent="0.2"/>
    <row r="84" ht="25" customHeight="1" x14ac:dyDescent="0.2"/>
    <row r="85" ht="25" customHeight="1" x14ac:dyDescent="0.2"/>
    <row r="86" ht="25" customHeight="1" x14ac:dyDescent="0.2"/>
    <row r="87" ht="25" customHeight="1" x14ac:dyDescent="0.2"/>
    <row r="88" ht="25" customHeight="1" x14ac:dyDescent="0.2"/>
    <row r="89" ht="25" customHeight="1" x14ac:dyDescent="0.2"/>
    <row r="90" ht="25" customHeight="1" x14ac:dyDescent="0.2"/>
    <row r="91" ht="25" customHeight="1" x14ac:dyDescent="0.2"/>
    <row r="92" ht="25" customHeight="1" x14ac:dyDescent="0.2"/>
    <row r="93" ht="25" customHeight="1" x14ac:dyDescent="0.2"/>
    <row r="94" ht="25" customHeight="1" x14ac:dyDescent="0.2"/>
    <row r="95" ht="25" customHeight="1" x14ac:dyDescent="0.2"/>
    <row r="96" ht="25" customHeight="1" x14ac:dyDescent="0.2"/>
    <row r="97" ht="25" customHeight="1" x14ac:dyDescent="0.2"/>
    <row r="98" ht="25" customHeight="1" x14ac:dyDescent="0.2"/>
  </sheetData>
  <sheetProtection sheet="1" objects="1" scenarios="1"/>
  <mergeCells count="474">
    <mergeCell ref="AQ1:AS1"/>
    <mergeCell ref="AA60:AN60"/>
    <mergeCell ref="D64:F64"/>
    <mergeCell ref="G64:H64"/>
    <mergeCell ref="J64:K64"/>
    <mergeCell ref="L64:N64"/>
    <mergeCell ref="S64:U64"/>
    <mergeCell ref="V64:W64"/>
    <mergeCell ref="Y64:Z64"/>
    <mergeCell ref="AA64:AC64"/>
    <mergeCell ref="D62:F62"/>
    <mergeCell ref="G62:H62"/>
    <mergeCell ref="J62:K62"/>
    <mergeCell ref="L62:N62"/>
    <mergeCell ref="S62:U62"/>
    <mergeCell ref="V62:W62"/>
    <mergeCell ref="Y62:Z62"/>
    <mergeCell ref="AA62:AC62"/>
    <mergeCell ref="D63:F63"/>
    <mergeCell ref="G63:H63"/>
    <mergeCell ref="J63:K63"/>
    <mergeCell ref="L63:N63"/>
    <mergeCell ref="S63:U63"/>
    <mergeCell ref="L59:N59"/>
    <mergeCell ref="S59:U59"/>
    <mergeCell ref="V59:W59"/>
    <mergeCell ref="Y59:Z59"/>
    <mergeCell ref="D58:H58"/>
    <mergeCell ref="AA59:AN59"/>
    <mergeCell ref="V63:W63"/>
    <mergeCell ref="D60:F60"/>
    <mergeCell ref="G60:H60"/>
    <mergeCell ref="J60:K60"/>
    <mergeCell ref="L60:N60"/>
    <mergeCell ref="S60:U60"/>
    <mergeCell ref="V60:W60"/>
    <mergeCell ref="Y60:Z60"/>
    <mergeCell ref="D61:F61"/>
    <mergeCell ref="G61:H61"/>
    <mergeCell ref="J61:K61"/>
    <mergeCell ref="L61:N61"/>
    <mergeCell ref="S61:U61"/>
    <mergeCell ref="V61:W61"/>
    <mergeCell ref="Y61:Z61"/>
    <mergeCell ref="Y63:Z63"/>
    <mergeCell ref="AA63:AC63"/>
    <mergeCell ref="AA61:AC61"/>
    <mergeCell ref="S55:U55"/>
    <mergeCell ref="V55:W55"/>
    <mergeCell ref="Y55:Z55"/>
    <mergeCell ref="AA54:AN54"/>
    <mergeCell ref="AA55:AN55"/>
    <mergeCell ref="D56:F56"/>
    <mergeCell ref="G56:H56"/>
    <mergeCell ref="J56:K56"/>
    <mergeCell ref="L56:N56"/>
    <mergeCell ref="S56:U56"/>
    <mergeCell ref="V56:W56"/>
    <mergeCell ref="Y56:Z56"/>
    <mergeCell ref="AA56:AC56"/>
    <mergeCell ref="AA52:AN52"/>
    <mergeCell ref="AA53:AN53"/>
    <mergeCell ref="D54:F54"/>
    <mergeCell ref="G54:H54"/>
    <mergeCell ref="J54:K54"/>
    <mergeCell ref="L54:N54"/>
    <mergeCell ref="S54:U54"/>
    <mergeCell ref="V54:W54"/>
    <mergeCell ref="Y54:Z54"/>
    <mergeCell ref="D52:F52"/>
    <mergeCell ref="G52:H52"/>
    <mergeCell ref="J52:K52"/>
    <mergeCell ref="L52:N52"/>
    <mergeCell ref="S52:U52"/>
    <mergeCell ref="V52:W52"/>
    <mergeCell ref="Y52:Z52"/>
    <mergeCell ref="D53:F53"/>
    <mergeCell ref="G53:H53"/>
    <mergeCell ref="J53:K53"/>
    <mergeCell ref="L53:N53"/>
    <mergeCell ref="S53:U53"/>
    <mergeCell ref="V53:W53"/>
    <mergeCell ref="Y53:Z53"/>
    <mergeCell ref="O52:R52"/>
    <mergeCell ref="S48:U48"/>
    <mergeCell ref="V48:W48"/>
    <mergeCell ref="Y48:Z48"/>
    <mergeCell ref="AA48:AC48"/>
    <mergeCell ref="D51:F51"/>
    <mergeCell ref="G51:H51"/>
    <mergeCell ref="J51:K51"/>
    <mergeCell ref="L51:N51"/>
    <mergeCell ref="S51:U51"/>
    <mergeCell ref="V51:W51"/>
    <mergeCell ref="Y51:Z51"/>
    <mergeCell ref="D50:H50"/>
    <mergeCell ref="AA51:AN51"/>
    <mergeCell ref="O51:R51"/>
    <mergeCell ref="Y46:Z46"/>
    <mergeCell ref="D46:F46"/>
    <mergeCell ref="G46:H46"/>
    <mergeCell ref="J46:K46"/>
    <mergeCell ref="L46:N46"/>
    <mergeCell ref="S46:U46"/>
    <mergeCell ref="V46:W46"/>
    <mergeCell ref="O46:R46"/>
    <mergeCell ref="O47:R47"/>
    <mergeCell ref="AA47:AN47"/>
    <mergeCell ref="V39:W39"/>
    <mergeCell ref="Y39:Z39"/>
    <mergeCell ref="S40:U40"/>
    <mergeCell ref="V40:W40"/>
    <mergeCell ref="Y40:Z40"/>
    <mergeCell ref="AA40:AC40"/>
    <mergeCell ref="V36:W36"/>
    <mergeCell ref="Y36:Z36"/>
    <mergeCell ref="V37:W37"/>
    <mergeCell ref="Y37:Z37"/>
    <mergeCell ref="S38:U38"/>
    <mergeCell ref="AA36:AN36"/>
    <mergeCell ref="AA37:AN37"/>
    <mergeCell ref="AA38:AN38"/>
    <mergeCell ref="AA39:AN39"/>
    <mergeCell ref="AA43:AN43"/>
    <mergeCell ref="AA44:AN44"/>
    <mergeCell ref="AA45:AN45"/>
    <mergeCell ref="AA46:AN46"/>
    <mergeCell ref="Y44:Z44"/>
    <mergeCell ref="S47:U47"/>
    <mergeCell ref="V47:W47"/>
    <mergeCell ref="Y47:Z47"/>
    <mergeCell ref="D40:F40"/>
    <mergeCell ref="G40:H40"/>
    <mergeCell ref="J40:K40"/>
    <mergeCell ref="L40:N40"/>
    <mergeCell ref="S39:U39"/>
    <mergeCell ref="D37:F37"/>
    <mergeCell ref="G37:H37"/>
    <mergeCell ref="J37:K37"/>
    <mergeCell ref="L37:N37"/>
    <mergeCell ref="D38:F38"/>
    <mergeCell ref="G38:H38"/>
    <mergeCell ref="J38:K38"/>
    <mergeCell ref="L38:N38"/>
    <mergeCell ref="D39:F39"/>
    <mergeCell ref="G39:H39"/>
    <mergeCell ref="J39:K39"/>
    <mergeCell ref="L39:N39"/>
    <mergeCell ref="S37:U37"/>
    <mergeCell ref="P40:Q40"/>
    <mergeCell ref="O37:R37"/>
    <mergeCell ref="O38:R38"/>
    <mergeCell ref="O39:R39"/>
    <mergeCell ref="AB12:AD12"/>
    <mergeCell ref="S16:U16"/>
    <mergeCell ref="V16:X16"/>
    <mergeCell ref="Y16:AA16"/>
    <mergeCell ref="AB16:AD16"/>
    <mergeCell ref="D18:F18"/>
    <mergeCell ref="G18:I18"/>
    <mergeCell ref="I34:L34"/>
    <mergeCell ref="M30:AA31"/>
    <mergeCell ref="J12:L13"/>
    <mergeCell ref="M14:O15"/>
    <mergeCell ref="D34:H34"/>
    <mergeCell ref="B30:L31"/>
    <mergeCell ref="P16:R17"/>
    <mergeCell ref="S18:U19"/>
    <mergeCell ref="S12:U12"/>
    <mergeCell ref="V12:X12"/>
    <mergeCell ref="Y12:AA12"/>
    <mergeCell ref="A2:AS2"/>
    <mergeCell ref="A4:AS4"/>
    <mergeCell ref="A7:C7"/>
    <mergeCell ref="D7:F7"/>
    <mergeCell ref="AO8:AO9"/>
    <mergeCell ref="AP8:AP9"/>
    <mergeCell ref="AQ8:AQ9"/>
    <mergeCell ref="AR8:AR9"/>
    <mergeCell ref="AS8:AS9"/>
    <mergeCell ref="D8:F9"/>
    <mergeCell ref="AK8:AK9"/>
    <mergeCell ref="AL8:AL9"/>
    <mergeCell ref="AM8:AM9"/>
    <mergeCell ref="AN8:AN9"/>
    <mergeCell ref="A8:A9"/>
    <mergeCell ref="B8:B9"/>
    <mergeCell ref="G8:I8"/>
    <mergeCell ref="J8:L8"/>
    <mergeCell ref="M8:O8"/>
    <mergeCell ref="P8:R8"/>
    <mergeCell ref="G7:I7"/>
    <mergeCell ref="J7:L7"/>
    <mergeCell ref="M7:O7"/>
    <mergeCell ref="AL10:AL11"/>
    <mergeCell ref="AM10:AM11"/>
    <mergeCell ref="AN10:AN11"/>
    <mergeCell ref="V10:X10"/>
    <mergeCell ref="Y10:AA10"/>
    <mergeCell ref="AB10:AD10"/>
    <mergeCell ref="AE10:AG10"/>
    <mergeCell ref="G10:I11"/>
    <mergeCell ref="P7:R7"/>
    <mergeCell ref="S8:U8"/>
    <mergeCell ref="V8:X8"/>
    <mergeCell ref="Y8:AA8"/>
    <mergeCell ref="AB8:AD8"/>
    <mergeCell ref="AE8:AG8"/>
    <mergeCell ref="AH8:AJ8"/>
    <mergeCell ref="Y7:AA7"/>
    <mergeCell ref="AB7:AD7"/>
    <mergeCell ref="AE7:AG7"/>
    <mergeCell ref="AH7:AJ7"/>
    <mergeCell ref="S7:U7"/>
    <mergeCell ref="V7:X7"/>
    <mergeCell ref="AS12:AS13"/>
    <mergeCell ref="AH10:AJ10"/>
    <mergeCell ref="A12:A13"/>
    <mergeCell ref="B12:B13"/>
    <mergeCell ref="AK12:AK13"/>
    <mergeCell ref="AL12:AL13"/>
    <mergeCell ref="AM12:AM13"/>
    <mergeCell ref="D12:F12"/>
    <mergeCell ref="G12:I12"/>
    <mergeCell ref="M12:O12"/>
    <mergeCell ref="P12:R12"/>
    <mergeCell ref="AO10:AO11"/>
    <mergeCell ref="AP10:AP11"/>
    <mergeCell ref="AQ10:AQ11"/>
    <mergeCell ref="AR10:AR11"/>
    <mergeCell ref="AS10:AS11"/>
    <mergeCell ref="D10:F10"/>
    <mergeCell ref="J10:L10"/>
    <mergeCell ref="M10:O10"/>
    <mergeCell ref="P10:R10"/>
    <mergeCell ref="S10:U10"/>
    <mergeCell ref="A10:A11"/>
    <mergeCell ref="B10:B11"/>
    <mergeCell ref="AK10:AK11"/>
    <mergeCell ref="AS14:AS15"/>
    <mergeCell ref="D14:F14"/>
    <mergeCell ref="G14:I14"/>
    <mergeCell ref="J14:L14"/>
    <mergeCell ref="P14:R14"/>
    <mergeCell ref="S14:U14"/>
    <mergeCell ref="AH14:AJ14"/>
    <mergeCell ref="AE12:AG12"/>
    <mergeCell ref="AH12:AJ12"/>
    <mergeCell ref="AN12:AN13"/>
    <mergeCell ref="AO12:AO13"/>
    <mergeCell ref="AP12:AP13"/>
    <mergeCell ref="AK14:AK15"/>
    <mergeCell ref="AL14:AL15"/>
    <mergeCell ref="AM14:AM15"/>
    <mergeCell ref="AN14:AN15"/>
    <mergeCell ref="V14:X14"/>
    <mergeCell ref="Y14:AA14"/>
    <mergeCell ref="AB14:AD14"/>
    <mergeCell ref="AE14:AG14"/>
    <mergeCell ref="AO14:AO15"/>
    <mergeCell ref="AP14:AP15"/>
    <mergeCell ref="AQ12:AQ13"/>
    <mergeCell ref="AR12:AR13"/>
    <mergeCell ref="A14:A15"/>
    <mergeCell ref="AE16:AG16"/>
    <mergeCell ref="AH16:AJ16"/>
    <mergeCell ref="AN16:AN17"/>
    <mergeCell ref="AO16:AO17"/>
    <mergeCell ref="AP16:AP17"/>
    <mergeCell ref="AP18:AP19"/>
    <mergeCell ref="AQ18:AQ19"/>
    <mergeCell ref="AR18:AR19"/>
    <mergeCell ref="Y18:AA18"/>
    <mergeCell ref="A16:A17"/>
    <mergeCell ref="B16:B17"/>
    <mergeCell ref="AK16:AK17"/>
    <mergeCell ref="AL16:AL17"/>
    <mergeCell ref="AM16:AM17"/>
    <mergeCell ref="D16:F16"/>
    <mergeCell ref="G16:I16"/>
    <mergeCell ref="J16:L16"/>
    <mergeCell ref="M16:O16"/>
    <mergeCell ref="AQ14:AQ15"/>
    <mergeCell ref="AR14:AR15"/>
    <mergeCell ref="B14:B15"/>
    <mergeCell ref="AS18:AS19"/>
    <mergeCell ref="AO18:AO19"/>
    <mergeCell ref="AM18:AM19"/>
    <mergeCell ref="AN18:AN19"/>
    <mergeCell ref="AQ16:AQ17"/>
    <mergeCell ref="AR16:AR17"/>
    <mergeCell ref="AS16:AS17"/>
    <mergeCell ref="A20:A21"/>
    <mergeCell ref="B20:B21"/>
    <mergeCell ref="V20:X21"/>
    <mergeCell ref="AK20:AK21"/>
    <mergeCell ref="AL20:AL21"/>
    <mergeCell ref="AH20:AJ20"/>
    <mergeCell ref="J18:L18"/>
    <mergeCell ref="M18:O18"/>
    <mergeCell ref="P18:R18"/>
    <mergeCell ref="AL18:AL19"/>
    <mergeCell ref="AB18:AD18"/>
    <mergeCell ref="AE18:AG18"/>
    <mergeCell ref="AH18:AJ18"/>
    <mergeCell ref="A18:A19"/>
    <mergeCell ref="B18:B19"/>
    <mergeCell ref="AK18:AK19"/>
    <mergeCell ref="V18:X18"/>
    <mergeCell ref="AP20:AP21"/>
    <mergeCell ref="AQ20:AQ21"/>
    <mergeCell ref="AR20:AR21"/>
    <mergeCell ref="AS20:AS21"/>
    <mergeCell ref="D20:F20"/>
    <mergeCell ref="G20:I20"/>
    <mergeCell ref="J20:L20"/>
    <mergeCell ref="M20:O20"/>
    <mergeCell ref="P20:R20"/>
    <mergeCell ref="S20:U20"/>
    <mergeCell ref="AM20:AM21"/>
    <mergeCell ref="AN20:AN21"/>
    <mergeCell ref="AO20:AO21"/>
    <mergeCell ref="Y20:AA20"/>
    <mergeCell ref="AB20:AD20"/>
    <mergeCell ref="AE20:AG20"/>
    <mergeCell ref="AQ22:AQ23"/>
    <mergeCell ref="AR22:AR23"/>
    <mergeCell ref="AS22:AS23"/>
    <mergeCell ref="A22:A23"/>
    <mergeCell ref="B22:B23"/>
    <mergeCell ref="Y22:AA23"/>
    <mergeCell ref="AK22:AK23"/>
    <mergeCell ref="AL22:AL23"/>
    <mergeCell ref="AM22:AM23"/>
    <mergeCell ref="D22:F22"/>
    <mergeCell ref="G22:I22"/>
    <mergeCell ref="J22:L22"/>
    <mergeCell ref="M22:O22"/>
    <mergeCell ref="P22:R22"/>
    <mergeCell ref="S22:U22"/>
    <mergeCell ref="V22:X22"/>
    <mergeCell ref="AB22:AD22"/>
    <mergeCell ref="AE22:AG22"/>
    <mergeCell ref="AH22:AJ22"/>
    <mergeCell ref="AN22:AN23"/>
    <mergeCell ref="AO22:AO23"/>
    <mergeCell ref="AP22:AP23"/>
    <mergeCell ref="AH24:AJ24"/>
    <mergeCell ref="AL26:AL27"/>
    <mergeCell ref="AM26:AM27"/>
    <mergeCell ref="AN26:AN27"/>
    <mergeCell ref="AN24:AN25"/>
    <mergeCell ref="AR26:AR27"/>
    <mergeCell ref="A24:A25"/>
    <mergeCell ref="B24:B25"/>
    <mergeCell ref="AB24:AD25"/>
    <mergeCell ref="AK24:AK25"/>
    <mergeCell ref="AL24:AL25"/>
    <mergeCell ref="AM24:AM25"/>
    <mergeCell ref="V24:X24"/>
    <mergeCell ref="Y24:AA24"/>
    <mergeCell ref="AE24:AG24"/>
    <mergeCell ref="P24:R24"/>
    <mergeCell ref="D24:F24"/>
    <mergeCell ref="G24:I24"/>
    <mergeCell ref="J24:L24"/>
    <mergeCell ref="M24:O24"/>
    <mergeCell ref="AE26:AG27"/>
    <mergeCell ref="AO24:AO25"/>
    <mergeCell ref="S24:U24"/>
    <mergeCell ref="AS24:AS25"/>
    <mergeCell ref="A28:A29"/>
    <mergeCell ref="B28:B29"/>
    <mergeCell ref="AB28:AD28"/>
    <mergeCell ref="D28:F28"/>
    <mergeCell ref="G28:I28"/>
    <mergeCell ref="S28:U28"/>
    <mergeCell ref="J28:L28"/>
    <mergeCell ref="A26:A27"/>
    <mergeCell ref="B26:B27"/>
    <mergeCell ref="V26:X26"/>
    <mergeCell ref="Y26:AA26"/>
    <mergeCell ref="AB26:AD26"/>
    <mergeCell ref="M28:O28"/>
    <mergeCell ref="M26:O26"/>
    <mergeCell ref="P26:R26"/>
    <mergeCell ref="S26:U26"/>
    <mergeCell ref="V28:X28"/>
    <mergeCell ref="D26:F26"/>
    <mergeCell ref="G26:I26"/>
    <mergeCell ref="J26:L26"/>
    <mergeCell ref="AP24:AP25"/>
    <mergeCell ref="AQ24:AQ25"/>
    <mergeCell ref="AR24:AR25"/>
    <mergeCell ref="V35:W35"/>
    <mergeCell ref="V38:W38"/>
    <mergeCell ref="AS26:AS27"/>
    <mergeCell ref="P28:R28"/>
    <mergeCell ref="AP28:AP29"/>
    <mergeCell ref="AQ28:AQ29"/>
    <mergeCell ref="AR28:AR29"/>
    <mergeCell ref="AS28:AS29"/>
    <mergeCell ref="AO28:AO29"/>
    <mergeCell ref="AL28:AL29"/>
    <mergeCell ref="AN28:AN29"/>
    <mergeCell ref="Y28:AA28"/>
    <mergeCell ref="AQ26:AQ27"/>
    <mergeCell ref="AK28:AK29"/>
    <mergeCell ref="AE28:AG28"/>
    <mergeCell ref="AM28:AM29"/>
    <mergeCell ref="AH28:AJ29"/>
    <mergeCell ref="AO26:AO27"/>
    <mergeCell ref="AK26:AK27"/>
    <mergeCell ref="AH26:AJ26"/>
    <mergeCell ref="AP26:AP27"/>
    <mergeCell ref="Y38:Z38"/>
    <mergeCell ref="Y35:Z35"/>
    <mergeCell ref="AA35:AN35"/>
    <mergeCell ref="D35:F35"/>
    <mergeCell ref="G35:H35"/>
    <mergeCell ref="J35:K35"/>
    <mergeCell ref="L35:N35"/>
    <mergeCell ref="D36:F36"/>
    <mergeCell ref="G36:H36"/>
    <mergeCell ref="J36:K36"/>
    <mergeCell ref="L36:N36"/>
    <mergeCell ref="S36:U36"/>
    <mergeCell ref="S35:U35"/>
    <mergeCell ref="O35:R35"/>
    <mergeCell ref="O36:R36"/>
    <mergeCell ref="S45:U45"/>
    <mergeCell ref="V45:W45"/>
    <mergeCell ref="Y45:Z45"/>
    <mergeCell ref="Y43:Z43"/>
    <mergeCell ref="O43:R43"/>
    <mergeCell ref="O44:R44"/>
    <mergeCell ref="O45:R45"/>
    <mergeCell ref="D42:H42"/>
    <mergeCell ref="D44:F44"/>
    <mergeCell ref="G44:H44"/>
    <mergeCell ref="J44:K44"/>
    <mergeCell ref="L44:N44"/>
    <mergeCell ref="S44:U44"/>
    <mergeCell ref="V44:W44"/>
    <mergeCell ref="D43:F43"/>
    <mergeCell ref="G43:H43"/>
    <mergeCell ref="J43:K43"/>
    <mergeCell ref="L43:N43"/>
    <mergeCell ref="S43:U43"/>
    <mergeCell ref="V43:W43"/>
    <mergeCell ref="O53:R53"/>
    <mergeCell ref="O54:R54"/>
    <mergeCell ref="O55:R55"/>
    <mergeCell ref="O59:R59"/>
    <mergeCell ref="O60:R60"/>
    <mergeCell ref="D45:F45"/>
    <mergeCell ref="G45:H45"/>
    <mergeCell ref="J45:K45"/>
    <mergeCell ref="L45:N45"/>
    <mergeCell ref="D47:F47"/>
    <mergeCell ref="G47:H47"/>
    <mergeCell ref="J47:K47"/>
    <mergeCell ref="L47:N47"/>
    <mergeCell ref="D48:F48"/>
    <mergeCell ref="G48:H48"/>
    <mergeCell ref="J48:K48"/>
    <mergeCell ref="L48:N48"/>
    <mergeCell ref="D55:F55"/>
    <mergeCell ref="G55:H55"/>
    <mergeCell ref="J55:K55"/>
    <mergeCell ref="L55:N55"/>
    <mergeCell ref="D59:F59"/>
    <mergeCell ref="G59:H59"/>
    <mergeCell ref="J59:K59"/>
  </mergeCells>
  <phoneticPr fontId="8"/>
  <printOptions horizontalCentered="1"/>
  <pageMargins left="0.59055118110236227" right="0.19685039370078741" top="0.51181102362204722" bottom="0.51181102362204722" header="0.51181102362204722" footer="0.51181102362204722"/>
  <pageSetup paperSize="8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リーグ表U-12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KSC</cp:lastModifiedBy>
  <cp:lastPrinted>2023-04-16T06:20:41Z</cp:lastPrinted>
  <dcterms:created xsi:type="dcterms:W3CDTF">2011-08-04T00:01:27Z</dcterms:created>
  <dcterms:modified xsi:type="dcterms:W3CDTF">2023-05-23T15:25:29Z</dcterms:modified>
</cp:coreProperties>
</file>